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70" windowWidth="11655" windowHeight="6165" tabRatio="940" activeTab="2"/>
  </bookViews>
  <sheets>
    <sheet name="总面积" sheetId="1" r:id="rId1"/>
    <sheet name="总户数" sheetId="2" r:id="rId2"/>
    <sheet name="总人口" sheetId="3" r:id="rId3"/>
    <sheet name="农业总产值" sheetId="4" r:id="rId4"/>
    <sheet name="耕地" sheetId="5" r:id="rId5"/>
    <sheet name="农作物面积产量" sheetId="6" r:id="rId6"/>
    <sheet name="稻谷1" sheetId="7" r:id="rId7"/>
    <sheet name="稻谷2" sheetId="8" r:id="rId8"/>
    <sheet name="全年番薯" sheetId="9" r:id="rId9"/>
    <sheet name="番薯" sheetId="10" r:id="rId10"/>
    <sheet name="糖蔗" sheetId="11" r:id="rId11"/>
    <sheet name="花生1" sheetId="12" r:id="rId12"/>
    <sheet name="花生2、木薯" sheetId="13" r:id="rId13"/>
    <sheet name="蔬菜1" sheetId="14" r:id="rId14"/>
    <sheet name="蔬菜2" sheetId="15" r:id="rId15"/>
    <sheet name="水果1" sheetId="16" r:id="rId16"/>
    <sheet name="水果2" sheetId="17" r:id="rId17"/>
    <sheet name="林业" sheetId="18" r:id="rId18"/>
    <sheet name="猪牛" sheetId="19" r:id="rId19"/>
    <sheet name="家禽水产" sheetId="20" r:id="rId20"/>
  </sheets>
  <definedNames/>
  <calcPr fullCalcOnLoad="1"/>
</workbook>
</file>

<file path=xl/sharedStrings.xml><?xml version="1.0" encoding="utf-8"?>
<sst xmlns="http://schemas.openxmlformats.org/spreadsheetml/2006/main" count="630" uniqueCount="223">
  <si>
    <t xml:space="preserve"> </t>
  </si>
  <si>
    <t>总产</t>
  </si>
  <si>
    <t>绝对数</t>
  </si>
  <si>
    <t>％</t>
  </si>
  <si>
    <t>全区合计</t>
  </si>
  <si>
    <t>湖光农场</t>
  </si>
  <si>
    <t>年末实有面积</t>
  </si>
  <si>
    <t>饲养量</t>
  </si>
  <si>
    <t>存栏量</t>
  </si>
  <si>
    <t>绝对数</t>
  </si>
  <si>
    <t>％</t>
  </si>
  <si>
    <t>牛年末存栏情况</t>
  </si>
  <si>
    <t>年末存栏头数</t>
  </si>
  <si>
    <t>其中：役牛</t>
  </si>
  <si>
    <t>出栏量</t>
  </si>
  <si>
    <t xml:space="preserve"> </t>
  </si>
  <si>
    <t>分镇稻谷全年面积、产量</t>
  </si>
  <si>
    <t xml:space="preserve"> </t>
  </si>
  <si>
    <t>分镇稻谷秋收面积、产量</t>
  </si>
  <si>
    <t>分镇花生全年面积、产量</t>
  </si>
  <si>
    <t>分镇花生秋收面积、产量</t>
  </si>
  <si>
    <t xml:space="preserve"> </t>
  </si>
  <si>
    <t>分镇果蔗面积、产量</t>
  </si>
  <si>
    <t>面积</t>
  </si>
  <si>
    <t>亩产</t>
  </si>
  <si>
    <t>分镇蔬菜秋收面积、产量</t>
  </si>
  <si>
    <t>分镇蔬菜夏收面积、产量</t>
  </si>
  <si>
    <t>分镇蔬菜全年面积、产量</t>
  </si>
  <si>
    <t xml:space="preserve"> </t>
  </si>
  <si>
    <t>分镇木薯面积、产量</t>
  </si>
  <si>
    <t xml:space="preserve"> </t>
  </si>
  <si>
    <t>分镇农业总产值</t>
  </si>
  <si>
    <t>牛年末存栏情况</t>
  </si>
  <si>
    <t>家禽发展情况</t>
  </si>
  <si>
    <t>生猪发展情况</t>
  </si>
  <si>
    <t>土地总面积</t>
  </si>
  <si>
    <t>平方公里</t>
  </si>
  <si>
    <t>折合亩数</t>
  </si>
  <si>
    <t>土地总面积及行政建制</t>
  </si>
  <si>
    <t xml:space="preserve"> 单位：亩、公斤、吨</t>
  </si>
  <si>
    <t xml:space="preserve"> 单位：亩、吨</t>
  </si>
  <si>
    <t xml:space="preserve"> 单位：吨</t>
  </si>
  <si>
    <t>总产量</t>
  </si>
  <si>
    <t>其中</t>
  </si>
  <si>
    <r>
      <t>占全区总面积（</t>
    </r>
    <r>
      <rPr>
        <sz val="11"/>
        <color indexed="8"/>
        <rFont val="宋体"/>
        <family val="0"/>
      </rPr>
      <t>%）</t>
    </r>
  </si>
  <si>
    <t>人口密度（人/平方公里)</t>
  </si>
  <si>
    <t>海岸线(公里)</t>
  </si>
  <si>
    <t>(个)</t>
  </si>
  <si>
    <t>( 个)</t>
  </si>
  <si>
    <t>总户数</t>
  </si>
  <si>
    <t>单位：万元</t>
  </si>
  <si>
    <t>居委会（个）</t>
  </si>
  <si>
    <t>村委会（个）</t>
  </si>
  <si>
    <t>自然村（个）</t>
  </si>
  <si>
    <t>总户数        （%）</t>
  </si>
  <si>
    <t>镇     （个）</t>
  </si>
  <si>
    <t>总人口</t>
  </si>
  <si>
    <t>总人口  绝对数</t>
  </si>
  <si>
    <t>总人口          （%）</t>
  </si>
  <si>
    <t xml:space="preserve">   太  平</t>
  </si>
  <si>
    <t xml:space="preserve">   麻  章</t>
  </si>
  <si>
    <t xml:space="preserve">   湖  光</t>
  </si>
  <si>
    <t xml:space="preserve">   湖光农场</t>
  </si>
  <si>
    <t xml:space="preserve">    湖光农场</t>
  </si>
  <si>
    <t xml:space="preserve">    湖 光</t>
  </si>
  <si>
    <t xml:space="preserve">    麻 章</t>
  </si>
  <si>
    <t xml:space="preserve">    太 平</t>
  </si>
  <si>
    <t xml:space="preserve">  麻 章</t>
  </si>
  <si>
    <t xml:space="preserve">  湖 光</t>
  </si>
  <si>
    <t>农 业 总 产 值</t>
  </si>
  <si>
    <t>单位：亩、公斤、吨</t>
  </si>
  <si>
    <r>
      <t>太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平</t>
    </r>
  </si>
  <si>
    <r>
      <t>麻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章</t>
    </r>
  </si>
  <si>
    <r>
      <t>湖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光</t>
    </r>
  </si>
  <si>
    <r>
      <t>其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他</t>
    </r>
  </si>
  <si>
    <t>全区合计</t>
  </si>
  <si>
    <t>湖光农场</t>
  </si>
  <si>
    <t xml:space="preserve">  太 平</t>
  </si>
  <si>
    <t>总 人 口</t>
  </si>
  <si>
    <t>总 户 数</t>
  </si>
  <si>
    <t>农作物面积、产量㈠</t>
  </si>
  <si>
    <r>
      <t>分镇番薯全年面积、产量</t>
    </r>
    <r>
      <rPr>
        <b/>
        <u val="single"/>
        <sz val="16"/>
        <rFont val="Times New Roman"/>
        <family val="1"/>
      </rPr>
      <t xml:space="preserve"> </t>
    </r>
  </si>
  <si>
    <r>
      <t>分镇番薯夏收面积、产量</t>
    </r>
    <r>
      <rPr>
        <b/>
        <u val="single"/>
        <sz val="16"/>
        <rFont val="Times New Roman"/>
        <family val="1"/>
      </rPr>
      <t xml:space="preserve"> </t>
    </r>
  </si>
  <si>
    <t>分镇糖蔗面积、产量</t>
  </si>
  <si>
    <t>水果生产情况</t>
  </si>
  <si>
    <t>分镇水果面积、产量</t>
  </si>
  <si>
    <r>
      <t>林</t>
    </r>
    <r>
      <rPr>
        <b/>
        <u val="single"/>
        <sz val="16"/>
        <rFont val="Times New Roman"/>
        <family val="1"/>
      </rPr>
      <t xml:space="preserve">  </t>
    </r>
    <r>
      <rPr>
        <b/>
        <u val="single"/>
        <sz val="16"/>
        <rFont val="宋体"/>
        <family val="0"/>
      </rPr>
      <t>业</t>
    </r>
    <r>
      <rPr>
        <b/>
        <u val="single"/>
        <sz val="16"/>
        <rFont val="Times New Roman"/>
        <family val="1"/>
      </rPr>
      <t xml:space="preserve">  </t>
    </r>
    <r>
      <rPr>
        <b/>
        <u val="single"/>
        <sz val="16"/>
        <rFont val="宋体"/>
        <family val="0"/>
      </rPr>
      <t>生</t>
    </r>
    <r>
      <rPr>
        <b/>
        <u val="single"/>
        <sz val="16"/>
        <rFont val="Times New Roman"/>
        <family val="1"/>
      </rPr>
      <t xml:space="preserve">  </t>
    </r>
    <r>
      <rPr>
        <b/>
        <u val="single"/>
        <sz val="16"/>
        <rFont val="宋体"/>
        <family val="0"/>
      </rPr>
      <t>产</t>
    </r>
    <r>
      <rPr>
        <b/>
        <u val="single"/>
        <sz val="16"/>
        <rFont val="Times New Roman"/>
        <family val="1"/>
      </rPr>
      <t xml:space="preserve">  </t>
    </r>
    <r>
      <rPr>
        <b/>
        <u val="single"/>
        <sz val="16"/>
        <rFont val="宋体"/>
        <family val="0"/>
      </rPr>
      <t>情</t>
    </r>
    <r>
      <rPr>
        <b/>
        <u val="single"/>
        <sz val="16"/>
        <rFont val="Times New Roman"/>
        <family val="1"/>
      </rPr>
      <t xml:space="preserve">  </t>
    </r>
    <r>
      <rPr>
        <b/>
        <u val="single"/>
        <sz val="16"/>
        <rFont val="宋体"/>
        <family val="0"/>
      </rPr>
      <t>况</t>
    </r>
  </si>
  <si>
    <t>渔业水产品产量</t>
  </si>
  <si>
    <r>
      <t>耕</t>
    </r>
    <r>
      <rPr>
        <b/>
        <u val="single"/>
        <sz val="16"/>
        <color indexed="8"/>
        <rFont val="Times New Roman"/>
        <family val="1"/>
      </rPr>
      <t xml:space="preserve">  </t>
    </r>
    <r>
      <rPr>
        <b/>
        <u val="single"/>
        <sz val="16"/>
        <color indexed="8"/>
        <rFont val="宋体"/>
        <family val="0"/>
      </rPr>
      <t>地</t>
    </r>
    <r>
      <rPr>
        <b/>
        <u val="single"/>
        <sz val="16"/>
        <color indexed="8"/>
        <rFont val="Times New Roman"/>
        <family val="1"/>
      </rPr>
      <t xml:space="preserve">  </t>
    </r>
    <r>
      <rPr>
        <b/>
        <u val="single"/>
        <sz val="16"/>
        <color indexed="8"/>
        <rFont val="宋体"/>
        <family val="0"/>
      </rPr>
      <t>面</t>
    </r>
    <r>
      <rPr>
        <b/>
        <u val="single"/>
        <sz val="16"/>
        <color indexed="8"/>
        <rFont val="Times New Roman"/>
        <family val="1"/>
      </rPr>
      <t xml:space="preserve">  </t>
    </r>
    <r>
      <rPr>
        <b/>
        <u val="single"/>
        <sz val="16"/>
        <color indexed="8"/>
        <rFont val="宋体"/>
        <family val="0"/>
      </rPr>
      <t>积</t>
    </r>
    <r>
      <rPr>
        <b/>
        <u val="single"/>
        <sz val="16"/>
        <color indexed="8"/>
        <rFont val="Times New Roman"/>
        <family val="1"/>
      </rPr>
      <t xml:space="preserve">  </t>
    </r>
    <r>
      <rPr>
        <b/>
        <u val="single"/>
        <sz val="16"/>
        <color indexed="8"/>
        <rFont val="宋体"/>
        <family val="0"/>
      </rPr>
      <t>变</t>
    </r>
    <r>
      <rPr>
        <b/>
        <u val="single"/>
        <sz val="16"/>
        <color indexed="8"/>
        <rFont val="Times New Roman"/>
        <family val="1"/>
      </rPr>
      <t xml:space="preserve">  </t>
    </r>
    <r>
      <rPr>
        <b/>
        <u val="single"/>
        <sz val="16"/>
        <color indexed="8"/>
        <rFont val="宋体"/>
        <family val="0"/>
      </rPr>
      <t>动</t>
    </r>
    <r>
      <rPr>
        <b/>
        <u val="single"/>
        <sz val="16"/>
        <color indexed="8"/>
        <rFont val="Times New Roman"/>
        <family val="1"/>
      </rPr>
      <t xml:space="preserve">  </t>
    </r>
    <r>
      <rPr>
        <b/>
        <u val="single"/>
        <sz val="16"/>
        <color indexed="8"/>
        <rFont val="宋体"/>
        <family val="0"/>
      </rPr>
      <t>情</t>
    </r>
    <r>
      <rPr>
        <b/>
        <u val="single"/>
        <sz val="16"/>
        <color indexed="8"/>
        <rFont val="Times New Roman"/>
        <family val="1"/>
      </rPr>
      <t xml:space="preserve">  </t>
    </r>
    <r>
      <rPr>
        <b/>
        <u val="single"/>
        <sz val="16"/>
        <color indexed="8"/>
        <rFont val="宋体"/>
        <family val="0"/>
      </rPr>
      <t>况</t>
    </r>
  </si>
  <si>
    <t xml:space="preserve"> </t>
  </si>
  <si>
    <t>三、城镇化率（%）</t>
  </si>
  <si>
    <t>单位：户</t>
  </si>
  <si>
    <t xml:space="preserve"> 全区合计</t>
  </si>
  <si>
    <t>单位：立方米</t>
  </si>
  <si>
    <t>木材砍伐量</t>
  </si>
  <si>
    <t>按可比价        计算</t>
  </si>
  <si>
    <t>按当年价         计算</t>
  </si>
  <si>
    <t>农业总产值</t>
  </si>
  <si>
    <r>
      <t>2</t>
    </r>
    <r>
      <rPr>
        <sz val="12"/>
        <rFont val="宋体"/>
        <family val="0"/>
      </rPr>
      <t>、林业产值</t>
    </r>
  </si>
  <si>
    <r>
      <t>3</t>
    </r>
    <r>
      <rPr>
        <sz val="12"/>
        <rFont val="宋体"/>
        <family val="0"/>
      </rPr>
      <t>、牧业产值</t>
    </r>
  </si>
  <si>
    <t>全区合计</t>
  </si>
  <si>
    <r>
      <t>太</t>
    </r>
    <r>
      <rPr>
        <sz val="12"/>
        <rFont val="宋体"/>
        <family val="0"/>
      </rPr>
      <t xml:space="preserve">  平</t>
    </r>
  </si>
  <si>
    <r>
      <t>麻</t>
    </r>
    <r>
      <rPr>
        <sz val="12"/>
        <rFont val="宋体"/>
        <family val="0"/>
      </rPr>
      <t xml:space="preserve">  章</t>
    </r>
  </si>
  <si>
    <r>
      <t>湖</t>
    </r>
    <r>
      <rPr>
        <sz val="12"/>
        <rFont val="宋体"/>
        <family val="0"/>
      </rPr>
      <t xml:space="preserve">  光</t>
    </r>
  </si>
  <si>
    <t>湖光农场</t>
  </si>
  <si>
    <r>
      <t>其</t>
    </r>
    <r>
      <rPr>
        <sz val="12"/>
        <rFont val="宋体"/>
        <family val="0"/>
      </rPr>
      <t xml:space="preserve">  他</t>
    </r>
  </si>
  <si>
    <t>单位：亩</t>
  </si>
  <si>
    <t>绝对数</t>
  </si>
  <si>
    <t>％</t>
  </si>
  <si>
    <t>一、年初耕地面积</t>
  </si>
  <si>
    <t>二、年末耕地面积</t>
  </si>
  <si>
    <t xml:space="preserve">     太  平</t>
  </si>
  <si>
    <t xml:space="preserve">     麻  章</t>
  </si>
  <si>
    <t xml:space="preserve">     湖  光</t>
  </si>
  <si>
    <t xml:space="preserve">     湖光农场</t>
  </si>
  <si>
    <t>单位：亩、公斤、吨</t>
  </si>
  <si>
    <t>面积</t>
  </si>
  <si>
    <t>亩产</t>
  </si>
  <si>
    <t>总产</t>
  </si>
  <si>
    <r>
      <t>太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平</t>
    </r>
  </si>
  <si>
    <r>
      <t>麻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章</t>
    </r>
  </si>
  <si>
    <r>
      <t>湖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光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</si>
  <si>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他</t>
    </r>
  </si>
  <si>
    <t xml:space="preserve"> 单位：亩、公斤、吨</t>
  </si>
  <si>
    <t>合计</t>
  </si>
  <si>
    <t>柑桔橙</t>
  </si>
  <si>
    <t>荔枝</t>
  </si>
  <si>
    <t>龙眼</t>
  </si>
  <si>
    <t>杨桃</t>
  </si>
  <si>
    <t>香（大）蕉</t>
  </si>
  <si>
    <t>地菠萝</t>
  </si>
  <si>
    <t>芒果</t>
  </si>
  <si>
    <t>其他杂果</t>
  </si>
  <si>
    <t>年末实有面积</t>
  </si>
  <si>
    <t>产量</t>
  </si>
  <si>
    <t>绝对数</t>
  </si>
  <si>
    <t>％</t>
  </si>
  <si>
    <t>全区合计</t>
  </si>
  <si>
    <r>
      <t>太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平</t>
    </r>
  </si>
  <si>
    <r>
      <t>麻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章</t>
    </r>
  </si>
  <si>
    <r>
      <t>湖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光</t>
    </r>
  </si>
  <si>
    <t>湖光农场</t>
  </si>
  <si>
    <r>
      <t>其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他</t>
    </r>
  </si>
  <si>
    <r>
      <t xml:space="preserve"> </t>
    </r>
    <r>
      <rPr>
        <sz val="12"/>
        <rFont val="宋体"/>
        <family val="0"/>
      </rPr>
      <t xml:space="preserve">                     </t>
    </r>
    <r>
      <rPr>
        <sz val="12"/>
        <rFont val="宋体"/>
        <family val="0"/>
      </rPr>
      <t xml:space="preserve"> 单位：亩、吨</t>
    </r>
  </si>
  <si>
    <t xml:space="preserve"> 单位：头</t>
  </si>
  <si>
    <t>年末存栏头数</t>
  </si>
  <si>
    <t>其中：役牛</t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</si>
  <si>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他</t>
    </r>
  </si>
  <si>
    <t>饲养量</t>
  </si>
  <si>
    <t>存栏量</t>
  </si>
  <si>
    <t xml:space="preserve"> 单位：百只</t>
  </si>
  <si>
    <t>出栏量</t>
  </si>
  <si>
    <r>
      <t>海水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产品</t>
    </r>
  </si>
  <si>
    <r>
      <t>淡水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产品</t>
    </r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</si>
  <si>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1</t>
    </r>
    <r>
      <rPr>
        <sz val="12"/>
        <rFont val="宋体"/>
        <family val="0"/>
      </rPr>
      <t>、种植业产值</t>
    </r>
  </si>
  <si>
    <r>
      <t xml:space="preserve">  </t>
    </r>
    <r>
      <rPr>
        <sz val="12"/>
        <rFont val="宋体"/>
        <family val="0"/>
      </rPr>
      <t xml:space="preserve"> 4</t>
    </r>
    <r>
      <rPr>
        <sz val="12"/>
        <rFont val="宋体"/>
        <family val="0"/>
      </rPr>
      <t>、渔业产值</t>
    </r>
  </si>
  <si>
    <r>
      <t xml:space="preserve">   5</t>
    </r>
    <r>
      <rPr>
        <sz val="12"/>
        <rFont val="宋体"/>
        <family val="0"/>
      </rPr>
      <t>、服务业</t>
    </r>
  </si>
  <si>
    <t xml:space="preserve">      其中：谷物产值</t>
  </si>
  <si>
    <t>一、谷物合计</t>
  </si>
  <si>
    <t>乡村      人口</t>
  </si>
  <si>
    <t>二、薯类合计</t>
  </si>
  <si>
    <t>三、经济作物（＊）</t>
  </si>
  <si>
    <t>四、其他作物合计（＊）</t>
  </si>
  <si>
    <r>
      <t>总播种面积</t>
    </r>
    <r>
      <rPr>
        <sz val="11"/>
        <rFont val="宋体"/>
        <family val="0"/>
      </rPr>
      <t>（＊）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</si>
  <si>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1、稻谷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</si>
  <si>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其中：早稻</t>
    </r>
  </si>
  <si>
    <r>
      <t xml:space="preserve">                              </t>
    </r>
    <r>
      <rPr>
        <sz val="12"/>
        <rFont val="宋体"/>
        <family val="0"/>
      </rPr>
      <t>晚稻</t>
    </r>
  </si>
  <si>
    <t xml:space="preserve">    2、玉米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</si>
  <si>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其中:番薯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</si>
  <si>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1、糖蔗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</si>
  <si>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2、果蔗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</si>
  <si>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3、花生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</si>
  <si>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4、芝麻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</si>
  <si>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5、木薯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</si>
  <si>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6、席草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</si>
  <si>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1、蔬菜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</si>
  <si>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2、西瓜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</si>
  <si>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3、其他果用瓜</t>
    </r>
  </si>
  <si>
    <t>番石榴</t>
  </si>
  <si>
    <t>乡村人口          （%）</t>
  </si>
  <si>
    <t>分镇稻谷夏收面积、产量</t>
  </si>
  <si>
    <r>
      <t>分镇番薯春收面积、产量</t>
    </r>
    <r>
      <rPr>
        <b/>
        <u val="single"/>
        <sz val="16"/>
        <rFont val="Times New Roman"/>
        <family val="1"/>
      </rPr>
      <t xml:space="preserve"> </t>
    </r>
  </si>
  <si>
    <r>
      <t>分镇番薯秋收面积、产量</t>
    </r>
    <r>
      <rPr>
        <b/>
        <u val="single"/>
        <sz val="16"/>
        <rFont val="Times New Roman"/>
        <family val="1"/>
      </rPr>
      <t xml:space="preserve"> </t>
    </r>
  </si>
  <si>
    <t>分镇花生夏收面积、产量</t>
  </si>
  <si>
    <t>分镇蔬菜春收面积、产量</t>
  </si>
  <si>
    <t>农作物面积、产量㈡</t>
  </si>
  <si>
    <t xml:space="preserve">  注：（＊）项计算面积增幅。</t>
  </si>
  <si>
    <r>
      <t>年末</t>
    </r>
    <r>
      <rPr>
        <sz val="12"/>
        <rFont val="宋体"/>
        <family val="0"/>
      </rPr>
      <t>面积</t>
    </r>
  </si>
  <si>
    <r>
      <t>年末</t>
    </r>
    <r>
      <rPr>
        <sz val="12"/>
        <rFont val="宋体"/>
        <family val="0"/>
      </rPr>
      <t>面积</t>
    </r>
  </si>
  <si>
    <r>
      <t xml:space="preserve">总户数     </t>
    </r>
    <r>
      <rPr>
        <sz val="12"/>
        <rFont val="宋体"/>
        <family val="0"/>
      </rPr>
      <t>绝对数</t>
    </r>
  </si>
  <si>
    <t>2020年</t>
  </si>
  <si>
    <t>2020年</t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</si>
  <si>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</t>
    </r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</si>
  <si>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</t>
    </r>
  </si>
  <si>
    <r>
      <t>2</t>
    </r>
    <r>
      <rPr>
        <sz val="12"/>
        <rFont val="宋体"/>
        <family val="0"/>
      </rPr>
      <t>020</t>
    </r>
    <r>
      <rPr>
        <sz val="12"/>
        <rFont val="宋体"/>
        <family val="0"/>
      </rPr>
      <t>年</t>
    </r>
  </si>
  <si>
    <r>
      <t xml:space="preserve">一、户籍人口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（人）</t>
    </r>
  </si>
  <si>
    <t>二、常住人口 (万人)</t>
  </si>
  <si>
    <t>2021年</t>
  </si>
  <si>
    <t>2021比2020年增减</t>
  </si>
  <si>
    <t>注：因第七次全国人口普查后进行数据修订，2020年数据以此为准。</t>
  </si>
  <si>
    <t>2021年</t>
  </si>
  <si>
    <t>2021比2020年增减</t>
  </si>
  <si>
    <t>2021年</t>
  </si>
  <si>
    <t>2021比2020年  增减%</t>
  </si>
  <si>
    <t>2021比2020年总产增减％</t>
  </si>
  <si>
    <r>
      <t xml:space="preserve">  注：2020</t>
    </r>
    <r>
      <rPr>
        <sz val="10"/>
        <rFont val="宋体"/>
        <family val="0"/>
      </rPr>
      <t>年相同指标数据以此表为准。</t>
    </r>
    <r>
      <rPr>
        <sz val="10"/>
        <rFont val="宋体"/>
        <family val="0"/>
      </rPr>
      <t>（＊）项计算面积增幅。</t>
    </r>
  </si>
  <si>
    <t>2021比2020年总产增减</t>
  </si>
  <si>
    <t xml:space="preserve">2021比2020年总产增减 </t>
  </si>
  <si>
    <r>
      <t>202</t>
    </r>
    <r>
      <rPr>
        <sz val="12"/>
        <rFont val="宋体"/>
        <family val="0"/>
      </rPr>
      <t>1年</t>
    </r>
  </si>
  <si>
    <r>
      <t>202</t>
    </r>
    <r>
      <rPr>
        <sz val="12"/>
        <rFont val="宋体"/>
        <family val="0"/>
      </rPr>
      <t>1比2020年总产增减</t>
    </r>
  </si>
  <si>
    <r>
      <t>202</t>
    </r>
    <r>
      <rPr>
        <sz val="12"/>
        <rFont val="宋体"/>
        <family val="0"/>
      </rPr>
      <t xml:space="preserve">1比2020年总产增减 </t>
    </r>
  </si>
  <si>
    <r>
      <t>202</t>
    </r>
    <r>
      <rPr>
        <sz val="12"/>
        <rFont val="宋体"/>
        <family val="0"/>
      </rPr>
      <t>1年</t>
    </r>
  </si>
  <si>
    <r>
      <t>202</t>
    </r>
    <r>
      <rPr>
        <sz val="12"/>
        <rFont val="宋体"/>
        <family val="0"/>
      </rPr>
      <t xml:space="preserve">1比2020年总产增减 </t>
    </r>
  </si>
  <si>
    <r>
      <t>20</t>
    </r>
    <r>
      <rPr>
        <sz val="12"/>
        <rFont val="宋体"/>
        <family val="0"/>
      </rPr>
      <t>21年</t>
    </r>
  </si>
  <si>
    <r>
      <t>202</t>
    </r>
    <r>
      <rPr>
        <sz val="12"/>
        <rFont val="宋体"/>
        <family val="0"/>
      </rPr>
      <t>1比2020年总产增减</t>
    </r>
  </si>
  <si>
    <r>
      <t>总产202</t>
    </r>
    <r>
      <rPr>
        <sz val="12"/>
        <rFont val="宋体"/>
        <family val="0"/>
      </rPr>
      <t>1比2020年增减</t>
    </r>
  </si>
  <si>
    <r>
      <t>202</t>
    </r>
    <r>
      <rPr>
        <sz val="12"/>
        <rFont val="宋体"/>
        <family val="0"/>
      </rPr>
      <t>1比2020年增减</t>
    </r>
  </si>
  <si>
    <t>注：林业数据直接取自林业部门。</t>
  </si>
  <si>
    <r>
      <t>总产202</t>
    </r>
    <r>
      <rPr>
        <sz val="12"/>
        <rFont val="宋体"/>
        <family val="0"/>
      </rPr>
      <t>1比2020年增减</t>
    </r>
  </si>
  <si>
    <t>注：取数口径改变，2020年数据以此为准。</t>
  </si>
  <si>
    <t>注：取数口径改变，麻章镇耕地面积数包含湖光农场。</t>
  </si>
  <si>
    <t>注：其他为区直水库。</t>
  </si>
  <si>
    <r>
      <t>2021</t>
    </r>
    <r>
      <rPr>
        <sz val="12"/>
        <rFont val="宋体"/>
        <family val="0"/>
      </rPr>
      <t>比20</t>
    </r>
    <r>
      <rPr>
        <sz val="12"/>
        <rFont val="宋体"/>
        <family val="0"/>
      </rPr>
      <t>20</t>
    </r>
    <r>
      <rPr>
        <sz val="12"/>
        <rFont val="宋体"/>
        <family val="0"/>
      </rPr>
      <t>年提高</t>
    </r>
    <r>
      <rPr>
        <sz val="12"/>
        <rFont val="宋体"/>
        <family val="0"/>
      </rPr>
      <t>1.12</t>
    </r>
    <r>
      <rPr>
        <sz val="12"/>
        <rFont val="宋体"/>
        <family val="0"/>
      </rPr>
      <t>个百分点</t>
    </r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</si>
</sst>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_);[Red]\(0\)"/>
    <numFmt numFmtId="179" formatCode="0.0_ ;[Red]\-0.0\ "/>
    <numFmt numFmtId="180" formatCode="0.00000"/>
    <numFmt numFmtId="181" formatCode="0.0000"/>
    <numFmt numFmtId="182" formatCode="0.000"/>
    <numFmt numFmtId="183" formatCode="0.0"/>
    <numFmt numFmtId="184" formatCode="0.0_);[Red]\(0.0\)"/>
    <numFmt numFmtId="185" formatCode="0_ "/>
    <numFmt numFmtId="186" formatCode="0.00_ "/>
    <numFmt numFmtId="187" formatCode="0_);\(0\)"/>
    <numFmt numFmtId="188" formatCode="000000"/>
    <numFmt numFmtId="189" formatCode="0.00000000"/>
    <numFmt numFmtId="190" formatCode="0.0000000"/>
    <numFmt numFmtId="191" formatCode="0.000000"/>
    <numFmt numFmtId="192" formatCode="0.0_);\(0.0\)"/>
    <numFmt numFmtId="193" formatCode="0_ ;[Red]\-0\ "/>
    <numFmt numFmtId="194" formatCode="0;[Red]0"/>
    <numFmt numFmtId="195" formatCode="0.00;[Red]0.00"/>
    <numFmt numFmtId="196" formatCode="0.000_);[Red]\(0.000\)"/>
    <numFmt numFmtId="197" formatCode="0.0000_);[Red]\(0.0000\)"/>
    <numFmt numFmtId="198" formatCode="0;_䰀"/>
    <numFmt numFmtId="199" formatCode="0;_吀"/>
    <numFmt numFmtId="200" formatCode="0;_"/>
    <numFmt numFmtId="201" formatCode="0;_㐀"/>
    <numFmt numFmtId="202" formatCode="0;_ꀀ"/>
    <numFmt numFmtId="203" formatCode="0.00_);\(0.00\)"/>
    <numFmt numFmtId="204" formatCode="0.0;[Red]0.0"/>
    <numFmt numFmtId="205" formatCode="0.000000000000_);[Red]\(0.000000000000\)"/>
    <numFmt numFmtId="206" formatCode="0.0000000000000_);[Red]\(0.00000000000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00000000000000_ "/>
    <numFmt numFmtId="212" formatCode="0.00000000000000_ "/>
  </numFmts>
  <fonts count="5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6"/>
      <name val="宋体"/>
      <family val="0"/>
    </font>
    <font>
      <u val="single"/>
      <sz val="16"/>
      <name val="MingLiU"/>
      <family val="3"/>
    </font>
    <font>
      <sz val="11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u val="single"/>
      <sz val="16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u val="single"/>
      <sz val="16"/>
      <name val="宋体"/>
      <family val="0"/>
    </font>
    <font>
      <b/>
      <u val="single"/>
      <sz val="16"/>
      <color indexed="8"/>
      <name val="宋体"/>
      <family val="0"/>
    </font>
    <font>
      <b/>
      <u val="single"/>
      <sz val="18"/>
      <name val="宋体"/>
      <family val="0"/>
    </font>
    <font>
      <b/>
      <u val="single"/>
      <sz val="16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b/>
      <u val="single"/>
      <sz val="16"/>
      <color indexed="8"/>
      <name val="Times New Roman"/>
      <family val="1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23"/>
      <name val="Microsoft YaHe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rgb="FF666666"/>
      <name val="Microsoft YaHe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22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21" borderId="8" applyNumberFormat="0" applyAlignment="0" applyProtection="0"/>
    <xf numFmtId="0" fontId="56" fillId="30" borderId="5" applyNumberFormat="0" applyAlignment="0" applyProtection="0"/>
    <xf numFmtId="0" fontId="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178" fontId="9" fillId="0" borderId="11" xfId="0" applyNumberFormat="1" applyFont="1" applyBorder="1" applyAlignment="1">
      <alignment/>
    </xf>
    <xf numFmtId="186" fontId="9" fillId="0" borderId="11" xfId="0" applyNumberFormat="1" applyFont="1" applyBorder="1" applyAlignment="1">
      <alignment/>
    </xf>
    <xf numFmtId="178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 vertical="center"/>
    </xf>
    <xf numFmtId="185" fontId="0" fillId="0" borderId="0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178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 vertical="center"/>
    </xf>
    <xf numFmtId="183" fontId="9" fillId="0" borderId="13" xfId="0" applyNumberFormat="1" applyFont="1" applyBorder="1" applyAlignment="1">
      <alignment horizontal="center" vertical="center"/>
    </xf>
    <xf numFmtId="183" fontId="0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205" fontId="9" fillId="0" borderId="0" xfId="0" applyNumberFormat="1" applyFont="1" applyAlignment="1">
      <alignment/>
    </xf>
    <xf numFmtId="2" fontId="9" fillId="0" borderId="13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85" fontId="0" fillId="0" borderId="0" xfId="0" applyNumberFormat="1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/>
    </xf>
    <xf numFmtId="185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183" fontId="0" fillId="0" borderId="1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183" fontId="0" fillId="0" borderId="12" xfId="0" applyNumberFormat="1" applyFont="1" applyBorder="1" applyAlignment="1">
      <alignment horizontal="center" vertical="center"/>
    </xf>
    <xf numFmtId="183" fontId="0" fillId="0" borderId="13" xfId="0" applyNumberFormat="1" applyFont="1" applyBorder="1" applyAlignment="1">
      <alignment horizontal="center" vertical="center"/>
    </xf>
    <xf numFmtId="195" fontId="0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178" fontId="0" fillId="0" borderId="12" xfId="0" applyNumberFormat="1" applyFont="1" applyBorder="1" applyAlignment="1">
      <alignment horizontal="center" vertical="center"/>
    </xf>
    <xf numFmtId="185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4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204" fontId="9" fillId="0" borderId="0" xfId="0" applyNumberFormat="1" applyFont="1" applyAlignment="1">
      <alignment/>
    </xf>
    <xf numFmtId="195" fontId="9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Alignment="1">
      <alignment horizontal="center"/>
    </xf>
    <xf numFmtId="0" fontId="18" fillId="0" borderId="0" xfId="0" applyFont="1" applyAlignment="1">
      <alignment vertical="center"/>
    </xf>
    <xf numFmtId="185" fontId="7" fillId="0" borderId="0" xfId="0" applyNumberFormat="1" applyFont="1" applyAlignment="1">
      <alignment vertical="center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78" fontId="21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94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85" fontId="0" fillId="0" borderId="0" xfId="0" applyNumberFormat="1" applyAlignment="1">
      <alignment/>
    </xf>
    <xf numFmtId="1" fontId="7" fillId="0" borderId="0" xfId="0" applyNumberFormat="1" applyFont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8" fontId="7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85" fontId="22" fillId="0" borderId="0" xfId="0" applyNumberFormat="1" applyFont="1" applyAlignment="1">
      <alignment/>
    </xf>
    <xf numFmtId="183" fontId="22" fillId="0" borderId="0" xfId="0" applyNumberFormat="1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right"/>
    </xf>
    <xf numFmtId="178" fontId="7" fillId="0" borderId="0" xfId="0" applyNumberFormat="1" applyFont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57" fillId="0" borderId="0" xfId="0" applyFont="1" applyAlignment="1">
      <alignment/>
    </xf>
    <xf numFmtId="0" fontId="7" fillId="0" borderId="0" xfId="0" applyFont="1" applyAlignment="1">
      <alignment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178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/>
    </xf>
    <xf numFmtId="178" fontId="7" fillId="0" borderId="0" xfId="0" applyNumberFormat="1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195" fontId="0" fillId="0" borderId="0" xfId="0" applyNumberFormat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8" fontId="9" fillId="0" borderId="17" xfId="0" applyNumberFormat="1" applyFont="1" applyBorder="1" applyAlignment="1">
      <alignment horizontal="center" vertical="center"/>
    </xf>
    <xf numFmtId="178" fontId="9" fillId="0" borderId="19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77" fontId="9" fillId="0" borderId="17" xfId="0" applyNumberFormat="1" applyFont="1" applyBorder="1" applyAlignment="1">
      <alignment horizontal="center" vertical="center" wrapText="1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left" vertical="center"/>
    </xf>
    <xf numFmtId="0" fontId="22" fillId="0" borderId="16" xfId="0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1" width="9.125" style="8" customWidth="1"/>
    <col min="2" max="2" width="8.50390625" style="8" customWidth="1"/>
    <col min="3" max="3" width="9.25390625" style="12" customWidth="1"/>
    <col min="4" max="4" width="7.75390625" style="13" customWidth="1"/>
    <col min="5" max="5" width="8.25390625" style="8" customWidth="1"/>
    <col min="6" max="6" width="7.25390625" style="8" customWidth="1"/>
    <col min="7" max="7" width="6.875" style="8" customWidth="1"/>
    <col min="8" max="8" width="7.00390625" style="8" customWidth="1"/>
    <col min="9" max="9" width="7.125" style="8" customWidth="1"/>
    <col min="10" max="10" width="7.625" style="8" customWidth="1"/>
    <col min="11" max="11" width="9.00390625" style="8" customWidth="1"/>
    <col min="12" max="13" width="19.375" style="8" bestFit="1" customWidth="1"/>
    <col min="14" max="16384" width="9.00390625" style="8" customWidth="1"/>
  </cols>
  <sheetData>
    <row r="1" spans="1:10" ht="33.75" customHeight="1">
      <c r="A1" s="168" t="s">
        <v>38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2:10" ht="20.25" customHeight="1">
      <c r="B2" s="9"/>
      <c r="C2" s="10"/>
      <c r="D2" s="11"/>
      <c r="E2" s="9"/>
      <c r="F2" s="9"/>
      <c r="G2" s="9"/>
      <c r="H2" s="169" t="s">
        <v>0</v>
      </c>
      <c r="I2" s="169"/>
      <c r="J2" s="169"/>
    </row>
    <row r="3" spans="1:10" ht="15" customHeight="1">
      <c r="A3" s="171"/>
      <c r="B3" s="170" t="s">
        <v>35</v>
      </c>
      <c r="C3" s="170"/>
      <c r="D3" s="184" t="s">
        <v>44</v>
      </c>
      <c r="E3" s="178" t="s">
        <v>45</v>
      </c>
      <c r="F3" s="165" t="s">
        <v>46</v>
      </c>
      <c r="G3" s="165" t="s">
        <v>55</v>
      </c>
      <c r="H3" s="165" t="s">
        <v>51</v>
      </c>
      <c r="I3" s="165" t="s">
        <v>52</v>
      </c>
      <c r="J3" s="181" t="s">
        <v>53</v>
      </c>
    </row>
    <row r="4" spans="1:10" ht="15.75" customHeight="1">
      <c r="A4" s="172"/>
      <c r="B4" s="174" t="s">
        <v>36</v>
      </c>
      <c r="C4" s="176" t="s">
        <v>37</v>
      </c>
      <c r="D4" s="185"/>
      <c r="E4" s="179"/>
      <c r="F4" s="166"/>
      <c r="G4" s="166"/>
      <c r="H4" s="166"/>
      <c r="I4" s="166"/>
      <c r="J4" s="182"/>
    </row>
    <row r="5" spans="1:10" ht="14.25">
      <c r="A5" s="173"/>
      <c r="B5" s="175"/>
      <c r="C5" s="177"/>
      <c r="D5" s="186"/>
      <c r="E5" s="180"/>
      <c r="F5" s="167"/>
      <c r="G5" s="167"/>
      <c r="H5" s="167" t="s">
        <v>47</v>
      </c>
      <c r="I5" s="167" t="s">
        <v>47</v>
      </c>
      <c r="J5" s="183" t="s">
        <v>48</v>
      </c>
    </row>
    <row r="6" spans="1:10" ht="27.75" customHeight="1">
      <c r="A6" s="65" t="s">
        <v>75</v>
      </c>
      <c r="B6" s="56">
        <v>476.7</v>
      </c>
      <c r="C6" s="57">
        <f>C7+C8+C9+C10</f>
        <v>715050</v>
      </c>
      <c r="D6" s="56">
        <v>100</v>
      </c>
      <c r="E6" s="57">
        <f>'总人口'!B5/'总面积'!B6</f>
        <v>656.9309838472834</v>
      </c>
      <c r="F6" s="51">
        <v>74.5</v>
      </c>
      <c r="G6" s="57">
        <v>3</v>
      </c>
      <c r="H6" s="57">
        <v>9</v>
      </c>
      <c r="I6" s="57">
        <v>91</v>
      </c>
      <c r="J6" s="107">
        <f>J7+J8+J9</f>
        <v>252</v>
      </c>
    </row>
    <row r="7" spans="1:10" ht="27.75" customHeight="1">
      <c r="A7" s="65" t="s">
        <v>77</v>
      </c>
      <c r="B7" s="56">
        <v>121.35</v>
      </c>
      <c r="C7" s="57">
        <f>B7*1500</f>
        <v>182025</v>
      </c>
      <c r="D7" s="56">
        <f>B7/B6*100</f>
        <v>25.456261799874135</v>
      </c>
      <c r="E7" s="57">
        <f>'总人口'!B6/'总面积'!B7</f>
        <v>950.3996703749485</v>
      </c>
      <c r="F7" s="51">
        <v>28.5</v>
      </c>
      <c r="G7" s="57">
        <v>1</v>
      </c>
      <c r="H7" s="57">
        <v>1</v>
      </c>
      <c r="I7" s="57">
        <v>30</v>
      </c>
      <c r="J7" s="107">
        <v>86</v>
      </c>
    </row>
    <row r="8" spans="1:10" ht="27.75" customHeight="1">
      <c r="A8" s="65" t="s">
        <v>67</v>
      </c>
      <c r="B8" s="56">
        <v>134.44</v>
      </c>
      <c r="C8" s="57">
        <f>B8*1500</f>
        <v>201660</v>
      </c>
      <c r="D8" s="89">
        <f>B8/B6*100</f>
        <v>28.202223620725825</v>
      </c>
      <c r="E8" s="57">
        <f>'总人口'!B7/'总面积'!B8</f>
        <v>735.1309134186254</v>
      </c>
      <c r="F8" s="51" t="s">
        <v>89</v>
      </c>
      <c r="G8" s="57">
        <v>1</v>
      </c>
      <c r="H8" s="57">
        <v>6</v>
      </c>
      <c r="I8" s="57">
        <v>34</v>
      </c>
      <c r="J8" s="107">
        <v>98</v>
      </c>
    </row>
    <row r="9" spans="1:13" ht="27.75" customHeight="1">
      <c r="A9" s="65" t="s">
        <v>68</v>
      </c>
      <c r="B9" s="56">
        <v>152.42</v>
      </c>
      <c r="C9" s="57">
        <f>B9*1500</f>
        <v>228629.99999999997</v>
      </c>
      <c r="D9" s="56">
        <f>B9/B6*100</f>
        <v>31.97398783301867</v>
      </c>
      <c r="E9" s="57">
        <f>'总人口'!B8/'总面积'!B9</f>
        <v>557.2562655819447</v>
      </c>
      <c r="F9" s="51">
        <v>46</v>
      </c>
      <c r="G9" s="57">
        <v>1</v>
      </c>
      <c r="H9" s="57">
        <v>2</v>
      </c>
      <c r="I9" s="57">
        <v>27</v>
      </c>
      <c r="J9" s="107">
        <v>68</v>
      </c>
      <c r="M9" s="55"/>
    </row>
    <row r="10" spans="1:13" ht="27.75" customHeight="1">
      <c r="A10" s="65" t="s">
        <v>76</v>
      </c>
      <c r="B10" s="56">
        <v>68.49</v>
      </c>
      <c r="C10" s="57">
        <f>B10*1500</f>
        <v>102734.99999999999</v>
      </c>
      <c r="D10" s="56">
        <f>B10/B6*100</f>
        <v>14.36752674638137</v>
      </c>
      <c r="E10" s="57">
        <f>'总人口'!B9/'总面积'!B10</f>
        <v>205.285443130384</v>
      </c>
      <c r="F10" s="51" t="s">
        <v>89</v>
      </c>
      <c r="G10" s="50"/>
      <c r="H10" s="50" t="s">
        <v>89</v>
      </c>
      <c r="I10" s="50" t="s">
        <v>89</v>
      </c>
      <c r="J10" s="51" t="s">
        <v>89</v>
      </c>
      <c r="L10" s="55"/>
      <c r="M10" s="55"/>
    </row>
    <row r="11" ht="14.25">
      <c r="F11" s="119">
        <v>1</v>
      </c>
    </row>
    <row r="13" spans="6:13" ht="14.25">
      <c r="F13" s="55"/>
      <c r="M13" s="88"/>
    </row>
    <row r="19" ht="14.25" customHeight="1"/>
    <row r="33" ht="15.75">
      <c r="A33" s="14" t="s">
        <v>0</v>
      </c>
    </row>
  </sheetData>
  <sheetProtection/>
  <mergeCells count="13">
    <mergeCell ref="J3:J5"/>
    <mergeCell ref="D3:D5"/>
    <mergeCell ref="G3:G5"/>
    <mergeCell ref="H3:H5"/>
    <mergeCell ref="I3:I5"/>
    <mergeCell ref="F3:F5"/>
    <mergeCell ref="A1:J1"/>
    <mergeCell ref="H2:J2"/>
    <mergeCell ref="B3:C3"/>
    <mergeCell ref="A3:A5"/>
    <mergeCell ref="B4:B5"/>
    <mergeCell ref="C4:C5"/>
    <mergeCell ref="E3:E5"/>
  </mergeCells>
  <printOptions horizontalCentered="1"/>
  <pageMargins left="0.9448818897637796" right="0.7480314960629921" top="0.7874015748031497" bottom="0.7874015748031497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3">
      <selection activeCell="J29" sqref="J29"/>
    </sheetView>
  </sheetViews>
  <sheetFormatPr defaultColWidth="9.00390625" defaultRowHeight="14.25"/>
  <cols>
    <col min="1" max="1" width="9.125" style="0" customWidth="1"/>
    <col min="2" max="7" width="7.625" style="15" customWidth="1"/>
    <col min="8" max="8" width="10.125" style="15" customWidth="1"/>
    <col min="9" max="9" width="10.375" style="15" customWidth="1"/>
    <col min="10" max="10" width="9.00390625" style="15" customWidth="1"/>
  </cols>
  <sheetData>
    <row r="1" spans="1:9" ht="34.5" customHeight="1">
      <c r="A1" s="218" t="s">
        <v>82</v>
      </c>
      <c r="B1" s="187"/>
      <c r="C1" s="187"/>
      <c r="D1" s="187"/>
      <c r="E1" s="187"/>
      <c r="F1" s="187"/>
      <c r="G1" s="187"/>
      <c r="H1" s="187"/>
      <c r="I1" s="187"/>
    </row>
    <row r="2" spans="1:9" s="2" customFormat="1" ht="20.25" customHeight="1">
      <c r="A2" s="137"/>
      <c r="B2" s="117"/>
      <c r="C2" s="117"/>
      <c r="D2" s="117"/>
      <c r="E2" s="117"/>
      <c r="F2" s="117"/>
      <c r="G2" s="202" t="s">
        <v>39</v>
      </c>
      <c r="H2" s="202"/>
      <c r="I2" s="202"/>
    </row>
    <row r="3" spans="1:9" s="30" customFormat="1" ht="19.5" customHeight="1">
      <c r="A3" s="188"/>
      <c r="B3" s="189" t="s">
        <v>200</v>
      </c>
      <c r="C3" s="197"/>
      <c r="D3" s="197"/>
      <c r="E3" s="189" t="s">
        <v>191</v>
      </c>
      <c r="F3" s="197"/>
      <c r="G3" s="197"/>
      <c r="H3" s="189" t="s">
        <v>206</v>
      </c>
      <c r="I3" s="190"/>
    </row>
    <row r="4" spans="1:9" s="30" customFormat="1" ht="19.5" customHeight="1">
      <c r="A4" s="188"/>
      <c r="B4" s="17" t="s">
        <v>23</v>
      </c>
      <c r="C4" s="17" t="s">
        <v>24</v>
      </c>
      <c r="D4" s="17" t="s">
        <v>1</v>
      </c>
      <c r="E4" s="17" t="s">
        <v>23</v>
      </c>
      <c r="F4" s="17" t="s">
        <v>24</v>
      </c>
      <c r="G4" s="17" t="s">
        <v>1</v>
      </c>
      <c r="H4" s="17" t="s">
        <v>2</v>
      </c>
      <c r="I4" s="22" t="s">
        <v>3</v>
      </c>
    </row>
    <row r="5" spans="1:15" s="30" customFormat="1" ht="19.5" customHeight="1">
      <c r="A5" s="64" t="s">
        <v>4</v>
      </c>
      <c r="B5" s="112">
        <v>1774</v>
      </c>
      <c r="C5" s="112">
        <v>2018</v>
      </c>
      <c r="D5" s="112">
        <v>3580</v>
      </c>
      <c r="E5" s="112">
        <v>1555</v>
      </c>
      <c r="F5" s="112">
        <v>2152</v>
      </c>
      <c r="G5" s="112">
        <v>3346</v>
      </c>
      <c r="H5" s="81">
        <f>D5-G5</f>
        <v>234</v>
      </c>
      <c r="I5" s="76">
        <f>H5/G5*100</f>
        <v>6.993424985056784</v>
      </c>
      <c r="K5" s="32"/>
      <c r="L5" s="32"/>
      <c r="M5" s="32"/>
      <c r="N5" s="32"/>
      <c r="O5" s="32"/>
    </row>
    <row r="6" spans="1:14" s="30" customFormat="1" ht="19.5" customHeight="1">
      <c r="A6" s="64" t="s">
        <v>119</v>
      </c>
      <c r="B6" s="112">
        <v>789</v>
      </c>
      <c r="C6" s="112">
        <v>2024</v>
      </c>
      <c r="D6" s="112">
        <v>1597</v>
      </c>
      <c r="E6" s="112">
        <v>428</v>
      </c>
      <c r="F6" s="112">
        <v>1925</v>
      </c>
      <c r="G6" s="112">
        <v>824</v>
      </c>
      <c r="H6" s="81">
        <f>D6-G6</f>
        <v>773</v>
      </c>
      <c r="I6" s="76">
        <f>H6/G6*100</f>
        <v>93.81067961165049</v>
      </c>
      <c r="K6" s="32"/>
      <c r="L6" s="100"/>
      <c r="N6" s="32"/>
    </row>
    <row r="7" spans="1:14" s="30" customFormat="1" ht="19.5" customHeight="1">
      <c r="A7" s="64" t="s">
        <v>120</v>
      </c>
      <c r="B7" s="112">
        <v>448</v>
      </c>
      <c r="C7" s="112">
        <v>2031</v>
      </c>
      <c r="D7" s="112">
        <v>910</v>
      </c>
      <c r="E7" s="112">
        <v>696</v>
      </c>
      <c r="F7" s="112">
        <v>2155</v>
      </c>
      <c r="G7" s="112">
        <v>1500</v>
      </c>
      <c r="H7" s="81">
        <f>D7-G7</f>
        <v>-590</v>
      </c>
      <c r="I7" s="76">
        <f>H7/G7*100</f>
        <v>-39.33333333333333</v>
      </c>
      <c r="K7" s="32"/>
      <c r="N7" s="32"/>
    </row>
    <row r="8" spans="1:14" s="30" customFormat="1" ht="19.5" customHeight="1">
      <c r="A8" s="64" t="s">
        <v>121</v>
      </c>
      <c r="B8" s="112">
        <v>452</v>
      </c>
      <c r="C8" s="112">
        <v>2046</v>
      </c>
      <c r="D8" s="112">
        <v>925</v>
      </c>
      <c r="E8" s="112">
        <v>345</v>
      </c>
      <c r="F8" s="112">
        <v>2522</v>
      </c>
      <c r="G8" s="112">
        <v>870</v>
      </c>
      <c r="H8" s="81">
        <f>D8-G8</f>
        <v>55</v>
      </c>
      <c r="I8" s="76">
        <f>H8/G8*100</f>
        <v>6.321839080459771</v>
      </c>
      <c r="K8" s="32"/>
      <c r="N8" s="32"/>
    </row>
    <row r="9" spans="1:14" s="30" customFormat="1" ht="19.5" customHeight="1">
      <c r="A9" s="64" t="s">
        <v>5</v>
      </c>
      <c r="B9" s="112">
        <v>85</v>
      </c>
      <c r="C9" s="112">
        <v>1741</v>
      </c>
      <c r="D9" s="112">
        <v>148</v>
      </c>
      <c r="E9" s="112">
        <v>86</v>
      </c>
      <c r="F9" s="112">
        <v>1767</v>
      </c>
      <c r="G9" s="112">
        <v>152</v>
      </c>
      <c r="H9" s="81">
        <f>D9-G9</f>
        <v>-4</v>
      </c>
      <c r="I9" s="76">
        <f>H9/G9*100</f>
        <v>-2.631578947368421</v>
      </c>
      <c r="K9" s="32"/>
      <c r="N9" s="32"/>
    </row>
    <row r="10" spans="1:14" s="30" customFormat="1" ht="19.5" customHeight="1">
      <c r="A10" s="64" t="s">
        <v>122</v>
      </c>
      <c r="B10" s="80"/>
      <c r="C10" s="80"/>
      <c r="D10" s="80"/>
      <c r="E10" s="80"/>
      <c r="F10" s="80"/>
      <c r="G10" s="80"/>
      <c r="H10" s="81"/>
      <c r="I10" s="76" t="s">
        <v>30</v>
      </c>
      <c r="K10" s="32"/>
      <c r="N10" s="32"/>
    </row>
    <row r="11" spans="1:10" ht="21" customHeight="1">
      <c r="A11" s="156" t="s">
        <v>219</v>
      </c>
      <c r="B11" s="125"/>
      <c r="C11" s="125"/>
      <c r="D11" s="125"/>
      <c r="E11" s="126"/>
      <c r="F11"/>
      <c r="G11"/>
      <c r="H11"/>
      <c r="I11"/>
      <c r="J11"/>
    </row>
    <row r="12" spans="1:14" ht="19.5" customHeight="1">
      <c r="A12" s="23"/>
      <c r="B12" s="24"/>
      <c r="C12" s="24"/>
      <c r="D12" s="24"/>
      <c r="E12" s="24"/>
      <c r="F12" s="136">
        <v>16</v>
      </c>
      <c r="G12" s="24"/>
      <c r="H12" s="25"/>
      <c r="I12" s="26"/>
      <c r="K12" s="32"/>
      <c r="N12" s="32"/>
    </row>
    <row r="13" spans="1:14" ht="19.5" customHeight="1">
      <c r="A13" s="23"/>
      <c r="B13" s="24"/>
      <c r="C13" s="24"/>
      <c r="D13" s="24"/>
      <c r="E13" s="24"/>
      <c r="F13" s="59"/>
      <c r="G13" s="24"/>
      <c r="H13" s="25"/>
      <c r="I13" s="26"/>
      <c r="K13" s="32"/>
      <c r="N13" s="32"/>
    </row>
    <row r="14" spans="1:14" ht="19.5" customHeight="1">
      <c r="A14" s="23"/>
      <c r="B14" s="24"/>
      <c r="C14" s="24"/>
      <c r="D14" s="24"/>
      <c r="E14" s="24"/>
      <c r="F14" s="24"/>
      <c r="G14" s="24"/>
      <c r="H14" s="25"/>
      <c r="I14" s="26"/>
      <c r="K14" s="32"/>
      <c r="N14" s="32"/>
    </row>
    <row r="15" spans="1:14" ht="19.5" customHeight="1">
      <c r="A15" s="23"/>
      <c r="B15" s="24"/>
      <c r="C15" s="24"/>
      <c r="D15" s="24"/>
      <c r="E15" s="24"/>
      <c r="F15" s="24"/>
      <c r="G15" s="24"/>
      <c r="H15" s="25"/>
      <c r="I15" s="26"/>
      <c r="K15" s="32"/>
      <c r="N15" s="32"/>
    </row>
    <row r="16" spans="11:14" ht="14.25">
      <c r="K16" s="32"/>
      <c r="N16" s="32"/>
    </row>
    <row r="17" spans="11:14" ht="15" customHeight="1">
      <c r="K17" s="32"/>
      <c r="N17" s="32"/>
    </row>
    <row r="18" spans="1:14" ht="34.5" customHeight="1">
      <c r="A18" s="218" t="s">
        <v>182</v>
      </c>
      <c r="B18" s="187"/>
      <c r="C18" s="187"/>
      <c r="D18" s="187"/>
      <c r="E18" s="187"/>
      <c r="F18" s="187"/>
      <c r="G18" s="187"/>
      <c r="H18" s="187"/>
      <c r="I18" s="187"/>
      <c r="K18" s="32"/>
      <c r="N18" s="32"/>
    </row>
    <row r="19" spans="1:14" s="2" customFormat="1" ht="20.25" customHeight="1">
      <c r="A19" s="137"/>
      <c r="B19" s="117"/>
      <c r="C19" s="117"/>
      <c r="D19" s="117"/>
      <c r="E19" s="117"/>
      <c r="F19" s="117"/>
      <c r="G19" s="202" t="s">
        <v>39</v>
      </c>
      <c r="H19" s="202"/>
      <c r="I19" s="202"/>
      <c r="K19" s="32"/>
      <c r="N19" s="32"/>
    </row>
    <row r="20" spans="1:14" s="30" customFormat="1" ht="19.5" customHeight="1">
      <c r="A20" s="188"/>
      <c r="B20" s="189" t="s">
        <v>200</v>
      </c>
      <c r="C20" s="197"/>
      <c r="D20" s="197"/>
      <c r="E20" s="189" t="s">
        <v>191</v>
      </c>
      <c r="F20" s="197"/>
      <c r="G20" s="197"/>
      <c r="H20" s="216" t="s">
        <v>207</v>
      </c>
      <c r="I20" s="217"/>
      <c r="K20" s="32"/>
      <c r="N20" s="32"/>
    </row>
    <row r="21" spans="1:14" s="30" customFormat="1" ht="19.5" customHeight="1">
      <c r="A21" s="188"/>
      <c r="B21" s="17" t="s">
        <v>23</v>
      </c>
      <c r="C21" s="17" t="s">
        <v>24</v>
      </c>
      <c r="D21" s="17" t="s">
        <v>1</v>
      </c>
      <c r="E21" s="17" t="s">
        <v>23</v>
      </c>
      <c r="F21" s="17" t="s">
        <v>24</v>
      </c>
      <c r="G21" s="17" t="s">
        <v>1</v>
      </c>
      <c r="H21" s="17" t="s">
        <v>2</v>
      </c>
      <c r="I21" s="22" t="s">
        <v>3</v>
      </c>
      <c r="K21" s="32"/>
      <c r="N21" s="32"/>
    </row>
    <row r="22" spans="1:14" s="30" customFormat="1" ht="19.5" customHeight="1">
      <c r="A22" s="64" t="s">
        <v>4</v>
      </c>
      <c r="B22" s="112">
        <v>1762</v>
      </c>
      <c r="C22" s="112">
        <v>2213</v>
      </c>
      <c r="D22" s="112">
        <v>3900</v>
      </c>
      <c r="E22" s="112">
        <v>1640</v>
      </c>
      <c r="F22" s="112">
        <v>2408</v>
      </c>
      <c r="G22" s="112">
        <v>3949</v>
      </c>
      <c r="H22" s="81">
        <f>D22-G22</f>
        <v>-49</v>
      </c>
      <c r="I22" s="76">
        <f>H22/G22*100</f>
        <v>-1.2408204608761713</v>
      </c>
      <c r="K22" s="32"/>
      <c r="L22" s="32"/>
      <c r="M22" s="32"/>
      <c r="N22" s="32"/>
    </row>
    <row r="23" spans="1:14" s="30" customFormat="1" ht="19.5" customHeight="1">
      <c r="A23" s="64" t="s">
        <v>119</v>
      </c>
      <c r="B23" s="112">
        <v>489</v>
      </c>
      <c r="C23" s="112">
        <v>2065</v>
      </c>
      <c r="D23" s="112">
        <v>1010</v>
      </c>
      <c r="E23" s="112">
        <v>384</v>
      </c>
      <c r="F23" s="112">
        <v>2211</v>
      </c>
      <c r="G23" s="112">
        <v>849</v>
      </c>
      <c r="H23" s="81">
        <f>D23-G23</f>
        <v>161</v>
      </c>
      <c r="I23" s="76">
        <f>H23/G23*100</f>
        <v>18.963486454652532</v>
      </c>
      <c r="K23" s="32"/>
      <c r="L23" s="32"/>
      <c r="M23" s="32"/>
      <c r="N23" s="32"/>
    </row>
    <row r="24" spans="1:14" s="30" customFormat="1" ht="19.5" customHeight="1">
      <c r="A24" s="64" t="s">
        <v>120</v>
      </c>
      <c r="B24" s="112">
        <v>745</v>
      </c>
      <c r="C24" s="112">
        <v>2267</v>
      </c>
      <c r="D24" s="112">
        <v>1689</v>
      </c>
      <c r="E24" s="112">
        <v>743</v>
      </c>
      <c r="F24" s="112">
        <v>2521</v>
      </c>
      <c r="G24" s="112">
        <v>1873</v>
      </c>
      <c r="H24" s="81">
        <f>D24-G24</f>
        <v>-184</v>
      </c>
      <c r="I24" s="76">
        <f>H24/G24*100</f>
        <v>-9.823812066203951</v>
      </c>
      <c r="K24" s="32"/>
      <c r="N24" s="32"/>
    </row>
    <row r="25" spans="1:14" s="30" customFormat="1" ht="19.5" customHeight="1">
      <c r="A25" s="64" t="s">
        <v>121</v>
      </c>
      <c r="B25" s="112">
        <v>476</v>
      </c>
      <c r="C25" s="112">
        <v>2269</v>
      </c>
      <c r="D25" s="112">
        <v>1080</v>
      </c>
      <c r="E25" s="112">
        <v>452</v>
      </c>
      <c r="F25" s="112">
        <v>2418</v>
      </c>
      <c r="G25" s="112">
        <v>1093</v>
      </c>
      <c r="H25" s="81">
        <f>D25-G25</f>
        <v>-13</v>
      </c>
      <c r="I25" s="76">
        <f>H25/G25*100</f>
        <v>-1.1893870082342177</v>
      </c>
      <c r="K25" s="32"/>
      <c r="N25" s="32"/>
    </row>
    <row r="26" spans="1:14" s="30" customFormat="1" ht="19.5" customHeight="1">
      <c r="A26" s="64" t="s">
        <v>5</v>
      </c>
      <c r="B26" s="112">
        <v>52</v>
      </c>
      <c r="C26" s="112">
        <v>2327</v>
      </c>
      <c r="D26" s="112">
        <v>121</v>
      </c>
      <c r="E26" s="112">
        <v>49</v>
      </c>
      <c r="F26" s="112">
        <v>2326</v>
      </c>
      <c r="G26" s="112">
        <v>114</v>
      </c>
      <c r="H26" s="81">
        <f>D26-G26</f>
        <v>7</v>
      </c>
      <c r="I26" s="76">
        <f>H26/G26*100</f>
        <v>6.140350877192982</v>
      </c>
      <c r="K26" s="32"/>
      <c r="N26" s="32"/>
    </row>
    <row r="27" spans="1:14" s="30" customFormat="1" ht="19.5" customHeight="1">
      <c r="A27" s="64" t="s">
        <v>122</v>
      </c>
      <c r="B27" s="112"/>
      <c r="C27" s="112"/>
      <c r="D27" s="112"/>
      <c r="E27" s="112">
        <v>12</v>
      </c>
      <c r="F27" s="112">
        <v>1667</v>
      </c>
      <c r="G27" s="112">
        <v>20</v>
      </c>
      <c r="H27" s="81"/>
      <c r="I27" s="76"/>
      <c r="K27" s="32"/>
      <c r="N27" s="32"/>
    </row>
    <row r="28" spans="1:10" ht="21" customHeight="1">
      <c r="A28" s="156" t="s">
        <v>219</v>
      </c>
      <c r="B28" s="125"/>
      <c r="C28" s="125"/>
      <c r="D28" s="125"/>
      <c r="E28" s="126"/>
      <c r="F28"/>
      <c r="G28"/>
      <c r="H28"/>
      <c r="I28"/>
      <c r="J28"/>
    </row>
    <row r="29" spans="1:7" ht="24" customHeight="1">
      <c r="A29" s="1" t="s">
        <v>17</v>
      </c>
      <c r="B29" s="34"/>
      <c r="C29" s="34"/>
      <c r="D29" s="34"/>
      <c r="E29" s="34"/>
      <c r="F29" s="121">
        <v>17</v>
      </c>
      <c r="G29" s="34"/>
    </row>
    <row r="30" ht="14.25">
      <c r="F30" s="95"/>
    </row>
  </sheetData>
  <sheetProtection/>
  <mergeCells count="12">
    <mergeCell ref="A18:I18"/>
    <mergeCell ref="A20:A21"/>
    <mergeCell ref="B20:D20"/>
    <mergeCell ref="E20:G20"/>
    <mergeCell ref="H20:I20"/>
    <mergeCell ref="G19:I19"/>
    <mergeCell ref="A1:I1"/>
    <mergeCell ref="A3:A4"/>
    <mergeCell ref="B3:D3"/>
    <mergeCell ref="E3:G3"/>
    <mergeCell ref="H3:I3"/>
    <mergeCell ref="G2:I2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3">
      <selection activeCell="K13" sqref="K13"/>
    </sheetView>
  </sheetViews>
  <sheetFormatPr defaultColWidth="9.00390625" defaultRowHeight="14.25"/>
  <cols>
    <col min="1" max="1" width="9.125" style="0" customWidth="1"/>
    <col min="2" max="7" width="7.625" style="15" customWidth="1"/>
    <col min="8" max="8" width="10.625" style="15" customWidth="1"/>
    <col min="9" max="9" width="10.375" style="15" customWidth="1"/>
  </cols>
  <sheetData>
    <row r="1" spans="1:9" ht="20.25">
      <c r="A1" s="187" t="s">
        <v>83</v>
      </c>
      <c r="B1" s="187"/>
      <c r="C1" s="187"/>
      <c r="D1" s="187"/>
      <c r="E1" s="187"/>
      <c r="F1" s="187"/>
      <c r="G1" s="187"/>
      <c r="H1" s="187"/>
      <c r="I1" s="187"/>
    </row>
    <row r="2" spans="1:9" s="2" customFormat="1" ht="20.25" customHeight="1">
      <c r="A2" s="15"/>
      <c r="B2" s="16"/>
      <c r="C2" s="16"/>
      <c r="D2" s="16"/>
      <c r="E2" s="16"/>
      <c r="F2" s="16"/>
      <c r="G2" s="202" t="s">
        <v>39</v>
      </c>
      <c r="H2" s="202"/>
      <c r="I2" s="202"/>
    </row>
    <row r="3" spans="1:9" s="30" customFormat="1" ht="22.5" customHeight="1">
      <c r="A3" s="188"/>
      <c r="B3" s="189" t="s">
        <v>200</v>
      </c>
      <c r="C3" s="197"/>
      <c r="D3" s="197"/>
      <c r="E3" s="189" t="s">
        <v>191</v>
      </c>
      <c r="F3" s="197"/>
      <c r="G3" s="197"/>
      <c r="H3" s="189" t="s">
        <v>206</v>
      </c>
      <c r="I3" s="190"/>
    </row>
    <row r="4" spans="1:9" s="30" customFormat="1" ht="22.5" customHeight="1">
      <c r="A4" s="188"/>
      <c r="B4" s="17" t="s">
        <v>23</v>
      </c>
      <c r="C4" s="17" t="s">
        <v>24</v>
      </c>
      <c r="D4" s="17" t="s">
        <v>1</v>
      </c>
      <c r="E4" s="17" t="s">
        <v>23</v>
      </c>
      <c r="F4" s="17" t="s">
        <v>24</v>
      </c>
      <c r="G4" s="17" t="s">
        <v>1</v>
      </c>
      <c r="H4" s="17" t="s">
        <v>2</v>
      </c>
      <c r="I4" s="22" t="s">
        <v>3</v>
      </c>
    </row>
    <row r="5" spans="1:14" s="30" customFormat="1" ht="22.5" customHeight="1">
      <c r="A5" s="64" t="s">
        <v>4</v>
      </c>
      <c r="B5" s="112">
        <v>52045</v>
      </c>
      <c r="C5" s="112">
        <v>5670</v>
      </c>
      <c r="D5" s="112">
        <v>295073</v>
      </c>
      <c r="E5" s="112">
        <v>69191</v>
      </c>
      <c r="F5" s="112">
        <f aca="true" t="shared" si="0" ref="F5:F10">G5/E5*1000</f>
        <v>5639.89536211357</v>
      </c>
      <c r="G5" s="112">
        <v>390230</v>
      </c>
      <c r="H5" s="81">
        <f>D5-G5</f>
        <v>-95157</v>
      </c>
      <c r="I5" s="76">
        <f>H5/G5*100</f>
        <v>-24.384849960279837</v>
      </c>
      <c r="K5" s="32"/>
      <c r="L5" s="32"/>
      <c r="M5" s="32"/>
      <c r="N5" s="32"/>
    </row>
    <row r="6" spans="1:14" s="30" customFormat="1" ht="22.5" customHeight="1">
      <c r="A6" s="64" t="s">
        <v>119</v>
      </c>
      <c r="B6" s="112">
        <v>5186</v>
      </c>
      <c r="C6" s="112">
        <v>5797</v>
      </c>
      <c r="D6" s="112">
        <v>30062</v>
      </c>
      <c r="E6" s="112">
        <v>5185</v>
      </c>
      <c r="F6" s="112">
        <f t="shared" si="0"/>
        <v>5797.685631629701</v>
      </c>
      <c r="G6" s="112">
        <v>30061</v>
      </c>
      <c r="H6" s="81">
        <f>D6-G6</f>
        <v>1</v>
      </c>
      <c r="I6" s="76">
        <f>H6/G6*100</f>
        <v>0.0033265693090715545</v>
      </c>
      <c r="K6" s="32"/>
      <c r="N6" s="32"/>
    </row>
    <row r="7" spans="1:14" s="30" customFormat="1" ht="22.5" customHeight="1">
      <c r="A7" s="64" t="s">
        <v>120</v>
      </c>
      <c r="B7" s="112">
        <v>22201</v>
      </c>
      <c r="C7" s="112">
        <v>5615</v>
      </c>
      <c r="D7" s="112">
        <v>124659</v>
      </c>
      <c r="E7" s="112">
        <v>36262</v>
      </c>
      <c r="F7" s="112">
        <f t="shared" si="0"/>
        <v>5573.327450223374</v>
      </c>
      <c r="G7" s="112">
        <v>202100</v>
      </c>
      <c r="H7" s="81">
        <f>D7-G7</f>
        <v>-77441</v>
      </c>
      <c r="I7" s="76">
        <f>H7/G7*100</f>
        <v>-38.31815932706581</v>
      </c>
      <c r="K7" s="32"/>
      <c r="N7" s="32"/>
    </row>
    <row r="8" spans="1:14" s="30" customFormat="1" ht="22.5" customHeight="1">
      <c r="A8" s="64" t="s">
        <v>121</v>
      </c>
      <c r="B8" s="112">
        <v>7750</v>
      </c>
      <c r="C8" s="112">
        <v>5440</v>
      </c>
      <c r="D8" s="112">
        <v>42160</v>
      </c>
      <c r="E8" s="112">
        <v>8290</v>
      </c>
      <c r="F8" s="112">
        <f t="shared" si="0"/>
        <v>5400</v>
      </c>
      <c r="G8" s="112">
        <v>44766</v>
      </c>
      <c r="H8" s="81">
        <f>D8-G8</f>
        <v>-2606</v>
      </c>
      <c r="I8" s="76">
        <f>H8/G8*100</f>
        <v>-5.821382299066256</v>
      </c>
      <c r="K8" s="32"/>
      <c r="N8" s="32"/>
    </row>
    <row r="9" spans="1:14" s="30" customFormat="1" ht="22.5" customHeight="1">
      <c r="A9" s="64" t="s">
        <v>5</v>
      </c>
      <c r="B9" s="112">
        <v>16908</v>
      </c>
      <c r="C9" s="112">
        <v>5807</v>
      </c>
      <c r="D9" s="112">
        <v>98192</v>
      </c>
      <c r="E9" s="112">
        <v>17714</v>
      </c>
      <c r="F9" s="112">
        <f t="shared" si="0"/>
        <v>5806.875917353505</v>
      </c>
      <c r="G9" s="112">
        <v>102863</v>
      </c>
      <c r="H9" s="81">
        <f>D9-G9</f>
        <v>-4671</v>
      </c>
      <c r="I9" s="76">
        <f>H9/G9*100</f>
        <v>-4.5409914157666025</v>
      </c>
      <c r="K9" s="32"/>
      <c r="N9" s="32"/>
    </row>
    <row r="10" spans="1:14" s="30" customFormat="1" ht="22.5" customHeight="1">
      <c r="A10" s="64" t="s">
        <v>122</v>
      </c>
      <c r="B10" s="112"/>
      <c r="C10" s="112"/>
      <c r="D10" s="112"/>
      <c r="E10" s="112">
        <v>1740</v>
      </c>
      <c r="F10" s="112">
        <f t="shared" si="0"/>
        <v>6000</v>
      </c>
      <c r="G10" s="112">
        <v>10440</v>
      </c>
      <c r="H10" s="81"/>
      <c r="I10" s="76"/>
      <c r="K10" s="32"/>
      <c r="N10" s="32"/>
    </row>
    <row r="11" spans="1:14" ht="22.5" customHeight="1">
      <c r="A11" s="58"/>
      <c r="B11" s="59"/>
      <c r="C11" s="59"/>
      <c r="D11" s="59"/>
      <c r="E11" s="59"/>
      <c r="F11" s="136">
        <v>18</v>
      </c>
      <c r="G11" s="59"/>
      <c r="H11" s="60"/>
      <c r="I11" s="61"/>
      <c r="J11" s="101"/>
      <c r="K11" s="32"/>
      <c r="L11" s="30"/>
      <c r="M11" s="30"/>
      <c r="N11" s="32"/>
    </row>
    <row r="12" spans="1:14" ht="22.5" customHeight="1">
      <c r="A12" s="58"/>
      <c r="B12" s="59"/>
      <c r="C12" s="59"/>
      <c r="D12" s="59"/>
      <c r="E12" s="59"/>
      <c r="F12" s="59"/>
      <c r="G12" s="59"/>
      <c r="H12" s="60"/>
      <c r="I12" s="61"/>
      <c r="K12" s="32"/>
      <c r="L12" s="30"/>
      <c r="M12" s="30"/>
      <c r="N12" s="32"/>
    </row>
    <row r="13" spans="1:14" ht="22.5" customHeight="1">
      <c r="A13" s="58"/>
      <c r="B13" s="59"/>
      <c r="C13" s="59"/>
      <c r="D13" s="59"/>
      <c r="E13" s="59"/>
      <c r="F13" s="59"/>
      <c r="G13" s="59"/>
      <c r="H13" s="60"/>
      <c r="I13" s="61"/>
      <c r="K13" s="32"/>
      <c r="L13" s="30"/>
      <c r="M13" s="30"/>
      <c r="N13" s="32"/>
    </row>
    <row r="14" spans="1:14" ht="22.5" customHeight="1">
      <c r="A14" s="58"/>
      <c r="B14" s="59"/>
      <c r="C14" s="59"/>
      <c r="D14" s="59"/>
      <c r="E14" s="59"/>
      <c r="F14" s="59"/>
      <c r="G14" s="59"/>
      <c r="H14" s="60"/>
      <c r="I14" s="61"/>
      <c r="K14" s="32"/>
      <c r="L14" s="30"/>
      <c r="M14" s="30"/>
      <c r="N14" s="32"/>
    </row>
    <row r="15" spans="1:14" ht="14.25">
      <c r="A15" s="62"/>
      <c r="B15" s="63"/>
      <c r="C15" s="63"/>
      <c r="D15" s="63"/>
      <c r="E15" s="63"/>
      <c r="F15" s="63"/>
      <c r="G15" s="63"/>
      <c r="H15" s="63"/>
      <c r="I15" s="63"/>
      <c r="K15" s="32"/>
      <c r="L15" s="30"/>
      <c r="M15" s="30"/>
      <c r="N15" s="32"/>
    </row>
    <row r="16" spans="1:14" ht="13.5" customHeight="1">
      <c r="A16" s="62"/>
      <c r="B16" s="63"/>
      <c r="C16" s="63"/>
      <c r="D16" s="63"/>
      <c r="E16" s="63"/>
      <c r="F16" s="63"/>
      <c r="G16" s="63"/>
      <c r="H16" s="63"/>
      <c r="I16" s="63"/>
      <c r="K16" s="32"/>
      <c r="L16" s="30"/>
      <c r="M16" s="30"/>
      <c r="N16" s="32"/>
    </row>
    <row r="17" spans="1:14" ht="20.25">
      <c r="A17" s="210" t="s">
        <v>22</v>
      </c>
      <c r="B17" s="210"/>
      <c r="C17" s="210"/>
      <c r="D17" s="210"/>
      <c r="E17" s="210"/>
      <c r="F17" s="210"/>
      <c r="G17" s="210"/>
      <c r="H17" s="210"/>
      <c r="I17" s="210"/>
      <c r="K17" s="32"/>
      <c r="L17" s="30"/>
      <c r="M17" s="30"/>
      <c r="N17" s="32"/>
    </row>
    <row r="18" spans="1:14" s="2" customFormat="1" ht="20.25" customHeight="1">
      <c r="A18" s="63"/>
      <c r="B18" s="86"/>
      <c r="C18" s="86"/>
      <c r="D18" s="86"/>
      <c r="E18" s="86"/>
      <c r="F18" s="86"/>
      <c r="G18" s="211" t="s">
        <v>39</v>
      </c>
      <c r="H18" s="211"/>
      <c r="I18" s="211"/>
      <c r="K18" s="32"/>
      <c r="L18"/>
      <c r="N18" s="32"/>
    </row>
    <row r="19" spans="1:14" s="30" customFormat="1" ht="22.5" customHeight="1">
      <c r="A19" s="188"/>
      <c r="B19" s="189" t="s">
        <v>200</v>
      </c>
      <c r="C19" s="197"/>
      <c r="D19" s="197"/>
      <c r="E19" s="189" t="s">
        <v>191</v>
      </c>
      <c r="F19" s="197"/>
      <c r="G19" s="197"/>
      <c r="H19" s="208" t="s">
        <v>207</v>
      </c>
      <c r="I19" s="209"/>
      <c r="K19" s="32"/>
      <c r="L19"/>
      <c r="N19" s="32"/>
    </row>
    <row r="20" spans="1:14" s="30" customFormat="1" ht="22.5" customHeight="1">
      <c r="A20" s="188"/>
      <c r="B20" s="17" t="s">
        <v>23</v>
      </c>
      <c r="C20" s="17" t="s">
        <v>24</v>
      </c>
      <c r="D20" s="17" t="s">
        <v>1</v>
      </c>
      <c r="E20" s="17" t="s">
        <v>23</v>
      </c>
      <c r="F20" s="17" t="s">
        <v>24</v>
      </c>
      <c r="G20" s="17" t="s">
        <v>1</v>
      </c>
      <c r="H20" s="17" t="s">
        <v>2</v>
      </c>
      <c r="I20" s="22" t="s">
        <v>3</v>
      </c>
      <c r="K20" s="32"/>
      <c r="N20" s="32"/>
    </row>
    <row r="21" spans="1:14" s="30" customFormat="1" ht="22.5" customHeight="1">
      <c r="A21" s="64" t="s">
        <v>4</v>
      </c>
      <c r="B21" s="112">
        <v>1239</v>
      </c>
      <c r="C21" s="112">
        <v>5638</v>
      </c>
      <c r="D21" s="112">
        <v>6986</v>
      </c>
      <c r="E21" s="112">
        <v>1488</v>
      </c>
      <c r="F21" s="112">
        <f>G21/E21*1000</f>
        <v>5646.505376344086</v>
      </c>
      <c r="G21" s="112">
        <v>8402</v>
      </c>
      <c r="H21" s="81">
        <f>D21-G21</f>
        <v>-1416</v>
      </c>
      <c r="I21" s="76">
        <f>H21/G21*100</f>
        <v>-16.85313020709355</v>
      </c>
      <c r="K21" s="32"/>
      <c r="N21" s="32"/>
    </row>
    <row r="22" spans="1:14" s="30" customFormat="1" ht="22.5" customHeight="1">
      <c r="A22" s="64" t="s">
        <v>119</v>
      </c>
      <c r="B22" s="112">
        <v>586</v>
      </c>
      <c r="C22" s="112">
        <v>5643</v>
      </c>
      <c r="D22" s="112">
        <v>3307</v>
      </c>
      <c r="E22" s="112">
        <v>585</v>
      </c>
      <c r="F22" s="112">
        <f>G22/E22*1000</f>
        <v>5651.282051282052</v>
      </c>
      <c r="G22" s="112">
        <v>3306</v>
      </c>
      <c r="H22" s="81">
        <f>D22-G22</f>
        <v>1</v>
      </c>
      <c r="I22" s="76">
        <f>H22/G22*100</f>
        <v>0.030248033877797946</v>
      </c>
      <c r="K22" s="32"/>
      <c r="N22" s="32"/>
    </row>
    <row r="23" spans="1:14" s="30" customFormat="1" ht="22.5" customHeight="1">
      <c r="A23" s="64" t="s">
        <v>120</v>
      </c>
      <c r="B23" s="112">
        <v>577</v>
      </c>
      <c r="C23" s="112">
        <v>5640</v>
      </c>
      <c r="D23" s="112">
        <v>3254</v>
      </c>
      <c r="E23" s="112">
        <v>827</v>
      </c>
      <c r="F23" s="112">
        <f>G23/E23*1000</f>
        <v>5642.079806529625</v>
      </c>
      <c r="G23" s="112">
        <v>4666</v>
      </c>
      <c r="H23" s="81">
        <f>D23-G23</f>
        <v>-1412</v>
      </c>
      <c r="I23" s="76">
        <f>H23/G23*100</f>
        <v>-30.261465923703383</v>
      </c>
      <c r="K23" s="32"/>
      <c r="L23" s="32"/>
      <c r="N23" s="32"/>
    </row>
    <row r="24" spans="1:14" s="30" customFormat="1" ht="22.5" customHeight="1">
      <c r="A24" s="64" t="s">
        <v>121</v>
      </c>
      <c r="B24" s="112">
        <v>76</v>
      </c>
      <c r="C24" s="112">
        <v>5592</v>
      </c>
      <c r="D24" s="112">
        <v>425</v>
      </c>
      <c r="E24" s="112">
        <v>76</v>
      </c>
      <c r="F24" s="112">
        <f>G24/E24*1000</f>
        <v>5657.894736842105</v>
      </c>
      <c r="G24" s="112">
        <v>430</v>
      </c>
      <c r="H24" s="81">
        <f>D24-G24</f>
        <v>-5</v>
      </c>
      <c r="I24" s="76">
        <f>H24/G24*100</f>
        <v>-1.1627906976744187</v>
      </c>
      <c r="K24" s="32"/>
      <c r="N24" s="32"/>
    </row>
    <row r="25" spans="1:9" s="30" customFormat="1" ht="22.5" customHeight="1">
      <c r="A25" s="64" t="s">
        <v>5</v>
      </c>
      <c r="B25" s="80"/>
      <c r="C25" s="80"/>
      <c r="D25" s="80"/>
      <c r="E25" s="80"/>
      <c r="F25" s="80"/>
      <c r="G25" s="80"/>
      <c r="H25" s="80" t="s">
        <v>30</v>
      </c>
      <c r="I25" s="76" t="s">
        <v>30</v>
      </c>
    </row>
    <row r="26" spans="1:9" s="30" customFormat="1" ht="22.5" customHeight="1">
      <c r="A26" s="64" t="s">
        <v>122</v>
      </c>
      <c r="B26" s="80"/>
      <c r="C26" s="80"/>
      <c r="D26" s="80"/>
      <c r="E26" s="80"/>
      <c r="F26" s="80"/>
      <c r="G26" s="83"/>
      <c r="H26" s="80" t="s">
        <v>30</v>
      </c>
      <c r="I26" s="76" t="s">
        <v>30</v>
      </c>
    </row>
    <row r="27" spans="1:12" ht="20.25" customHeight="1">
      <c r="A27" s="1" t="s">
        <v>15</v>
      </c>
      <c r="B27" s="34"/>
      <c r="C27" s="34"/>
      <c r="D27" s="34"/>
      <c r="E27" s="34"/>
      <c r="F27" s="151">
        <v>19</v>
      </c>
      <c r="G27" s="34"/>
      <c r="K27" s="30"/>
      <c r="L27" s="30"/>
    </row>
    <row r="28" spans="6:12" ht="14.25">
      <c r="F28" s="95"/>
      <c r="K28" s="30"/>
      <c r="L28" s="30"/>
    </row>
  </sheetData>
  <sheetProtection/>
  <mergeCells count="12">
    <mergeCell ref="A17:I17"/>
    <mergeCell ref="A19:A20"/>
    <mergeCell ref="B19:D19"/>
    <mergeCell ref="E19:G19"/>
    <mergeCell ref="H19:I19"/>
    <mergeCell ref="G18:I18"/>
    <mergeCell ref="A1:I1"/>
    <mergeCell ref="A3:A4"/>
    <mergeCell ref="B3:D3"/>
    <mergeCell ref="E3:G3"/>
    <mergeCell ref="H3:I3"/>
    <mergeCell ref="G2:I2"/>
  </mergeCells>
  <printOptions horizontalCentered="1"/>
  <pageMargins left="0.9448818897637796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3">
      <selection activeCell="L22" sqref="L22"/>
    </sheetView>
  </sheetViews>
  <sheetFormatPr defaultColWidth="9.00390625" defaultRowHeight="14.25"/>
  <cols>
    <col min="1" max="1" width="9.125" style="0" customWidth="1"/>
    <col min="2" max="7" width="7.625" style="15" customWidth="1"/>
    <col min="8" max="9" width="10.25390625" style="15" customWidth="1"/>
    <col min="11" max="24" width="9.00390625" style="142" customWidth="1"/>
  </cols>
  <sheetData>
    <row r="1" spans="1:9" ht="34.5" customHeight="1">
      <c r="A1" s="187" t="s">
        <v>19</v>
      </c>
      <c r="B1" s="187"/>
      <c r="C1" s="187"/>
      <c r="D1" s="187"/>
      <c r="E1" s="187"/>
      <c r="F1" s="187"/>
      <c r="G1" s="187"/>
      <c r="H1" s="187"/>
      <c r="I1" s="187"/>
    </row>
    <row r="2" spans="1:24" s="2" customFormat="1" ht="19.5" customHeight="1">
      <c r="A2" s="15"/>
      <c r="B2" s="16"/>
      <c r="C2" s="16"/>
      <c r="D2" s="16"/>
      <c r="E2" s="16"/>
      <c r="F2" s="16"/>
      <c r="G2" s="202" t="s">
        <v>39</v>
      </c>
      <c r="H2" s="202"/>
      <c r="I2" s="202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</row>
    <row r="3" spans="1:24" s="30" customFormat="1" ht="22.5" customHeight="1">
      <c r="A3" s="188"/>
      <c r="B3" s="189" t="s">
        <v>200</v>
      </c>
      <c r="C3" s="197"/>
      <c r="D3" s="197"/>
      <c r="E3" s="189" t="s">
        <v>191</v>
      </c>
      <c r="F3" s="197"/>
      <c r="G3" s="197"/>
      <c r="H3" s="221" t="s">
        <v>210</v>
      </c>
      <c r="I3" s="217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1:24" s="30" customFormat="1" ht="22.5" customHeight="1">
      <c r="A4" s="188"/>
      <c r="B4" s="17" t="s">
        <v>23</v>
      </c>
      <c r="C4" s="17" t="s">
        <v>24</v>
      </c>
      <c r="D4" s="17" t="s">
        <v>1</v>
      </c>
      <c r="E4" s="17" t="s">
        <v>23</v>
      </c>
      <c r="F4" s="17" t="s">
        <v>24</v>
      </c>
      <c r="G4" s="17" t="s">
        <v>1</v>
      </c>
      <c r="H4" s="17" t="s">
        <v>2</v>
      </c>
      <c r="I4" s="22" t="s">
        <v>3</v>
      </c>
      <c r="K4" s="144"/>
      <c r="L4" s="145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</row>
    <row r="5" spans="1:24" s="30" customFormat="1" ht="22.5" customHeight="1">
      <c r="A5" s="64" t="s">
        <v>4</v>
      </c>
      <c r="B5" s="112">
        <v>24456</v>
      </c>
      <c r="C5" s="112">
        <v>209</v>
      </c>
      <c r="D5" s="112">
        <v>5101</v>
      </c>
      <c r="E5" s="112">
        <v>24454</v>
      </c>
      <c r="F5" s="112">
        <f aca="true" t="shared" si="0" ref="F5:F10">G5/E5*1000</f>
        <v>199.84460619939478</v>
      </c>
      <c r="G5" s="112">
        <v>4887</v>
      </c>
      <c r="H5" s="81">
        <f>D5-G5</f>
        <v>214</v>
      </c>
      <c r="I5" s="76">
        <f>H5/G5*100</f>
        <v>4.378964599959075</v>
      </c>
      <c r="K5" s="146"/>
      <c r="L5" s="146"/>
      <c r="M5" s="146"/>
      <c r="N5" s="146"/>
      <c r="O5" s="146"/>
      <c r="P5" s="144"/>
      <c r="Q5" s="144"/>
      <c r="R5" s="144"/>
      <c r="S5" s="144"/>
      <c r="T5" s="144"/>
      <c r="U5" s="144"/>
      <c r="V5" s="144"/>
      <c r="W5" s="144"/>
      <c r="X5" s="144"/>
    </row>
    <row r="6" spans="1:24" s="30" customFormat="1" ht="22.5" customHeight="1">
      <c r="A6" s="64" t="s">
        <v>119</v>
      </c>
      <c r="B6" s="112">
        <v>13788</v>
      </c>
      <c r="C6" s="112">
        <v>202</v>
      </c>
      <c r="D6" s="112">
        <v>2791</v>
      </c>
      <c r="E6" s="112">
        <v>13760</v>
      </c>
      <c r="F6" s="112">
        <f t="shared" si="0"/>
        <v>189.82558139534882</v>
      </c>
      <c r="G6" s="112">
        <v>2612</v>
      </c>
      <c r="H6" s="81">
        <f>D6-G6</f>
        <v>179</v>
      </c>
      <c r="I6" s="76">
        <f>H6/G6*100</f>
        <v>6.852986217457886</v>
      </c>
      <c r="K6" s="146"/>
      <c r="L6" s="144"/>
      <c r="M6" s="146"/>
      <c r="N6" s="146"/>
      <c r="O6" s="144"/>
      <c r="P6" s="144"/>
      <c r="Q6" s="144"/>
      <c r="R6" s="144"/>
      <c r="S6" s="144"/>
      <c r="T6" s="144"/>
      <c r="U6" s="144"/>
      <c r="V6" s="144"/>
      <c r="W6" s="144"/>
      <c r="X6" s="144"/>
    </row>
    <row r="7" spans="1:24" s="30" customFormat="1" ht="22.5" customHeight="1">
      <c r="A7" s="64" t="s">
        <v>120</v>
      </c>
      <c r="B7" s="112">
        <v>5467</v>
      </c>
      <c r="C7" s="112">
        <v>219</v>
      </c>
      <c r="D7" s="112">
        <v>1195</v>
      </c>
      <c r="E7" s="112">
        <v>5447</v>
      </c>
      <c r="F7" s="112">
        <f t="shared" si="0"/>
        <v>216.26583440425924</v>
      </c>
      <c r="G7" s="112">
        <v>1178</v>
      </c>
      <c r="H7" s="81">
        <f>D7-G7</f>
        <v>17</v>
      </c>
      <c r="I7" s="76">
        <f>H7/G7*100</f>
        <v>1.4431239388794566</v>
      </c>
      <c r="K7" s="146"/>
      <c r="L7" s="144"/>
      <c r="M7" s="146"/>
      <c r="N7" s="146"/>
      <c r="O7" s="144"/>
      <c r="P7" s="144"/>
      <c r="Q7" s="144"/>
      <c r="R7" s="144"/>
      <c r="S7" s="144"/>
      <c r="T7" s="144"/>
      <c r="U7" s="144"/>
      <c r="V7" s="144"/>
      <c r="W7" s="144"/>
      <c r="X7" s="144"/>
    </row>
    <row r="8" spans="1:24" s="30" customFormat="1" ht="22.5" customHeight="1">
      <c r="A8" s="64" t="s">
        <v>121</v>
      </c>
      <c r="B8" s="112">
        <v>4202</v>
      </c>
      <c r="C8" s="112">
        <v>200</v>
      </c>
      <c r="D8" s="112">
        <v>840</v>
      </c>
      <c r="E8" s="112">
        <v>4187</v>
      </c>
      <c r="F8" s="112">
        <f t="shared" si="0"/>
        <v>189.1569142584189</v>
      </c>
      <c r="G8" s="112">
        <v>792</v>
      </c>
      <c r="H8" s="81">
        <f>D8-G8</f>
        <v>48</v>
      </c>
      <c r="I8" s="76">
        <f>H8/G8*100</f>
        <v>6.0606060606060606</v>
      </c>
      <c r="K8" s="146"/>
      <c r="L8" s="144"/>
      <c r="M8" s="146"/>
      <c r="N8" s="146"/>
      <c r="O8" s="144"/>
      <c r="P8" s="144"/>
      <c r="Q8" s="144"/>
      <c r="R8" s="144"/>
      <c r="S8" s="144"/>
      <c r="T8" s="144"/>
      <c r="U8" s="144"/>
      <c r="V8" s="144"/>
      <c r="W8" s="144"/>
      <c r="X8" s="144"/>
    </row>
    <row r="9" spans="1:24" s="30" customFormat="1" ht="22.5" customHeight="1">
      <c r="A9" s="64" t="s">
        <v>5</v>
      </c>
      <c r="B9" s="112">
        <v>999</v>
      </c>
      <c r="C9" s="112">
        <v>275</v>
      </c>
      <c r="D9" s="112">
        <v>275</v>
      </c>
      <c r="E9" s="112">
        <v>1010</v>
      </c>
      <c r="F9" s="112">
        <f t="shared" si="0"/>
        <v>287.1287128712871</v>
      </c>
      <c r="G9" s="112">
        <v>290</v>
      </c>
      <c r="H9" s="81">
        <f>D9-G9</f>
        <v>-15</v>
      </c>
      <c r="I9" s="76">
        <f>H9/G9*100</f>
        <v>-5.172413793103448</v>
      </c>
      <c r="K9" s="146"/>
      <c r="L9" s="144"/>
      <c r="M9" s="146"/>
      <c r="N9" s="146"/>
      <c r="O9" s="144"/>
      <c r="P9" s="144"/>
      <c r="Q9" s="144"/>
      <c r="R9" s="144"/>
      <c r="S9" s="144"/>
      <c r="T9" s="144"/>
      <c r="U9" s="144"/>
      <c r="V9" s="144"/>
      <c r="W9" s="144"/>
      <c r="X9" s="144"/>
    </row>
    <row r="10" spans="1:24" s="30" customFormat="1" ht="22.5" customHeight="1">
      <c r="A10" s="64" t="s">
        <v>122</v>
      </c>
      <c r="B10" s="112"/>
      <c r="C10" s="112"/>
      <c r="D10" s="112"/>
      <c r="E10" s="112">
        <v>50</v>
      </c>
      <c r="F10" s="112">
        <f t="shared" si="0"/>
        <v>300</v>
      </c>
      <c r="G10" s="112">
        <v>15</v>
      </c>
      <c r="H10" s="81"/>
      <c r="I10" s="76"/>
      <c r="K10" s="146"/>
      <c r="L10" s="144"/>
      <c r="M10" s="146"/>
      <c r="N10" s="146"/>
      <c r="O10" s="144"/>
      <c r="P10" s="144"/>
      <c r="Q10" s="144"/>
      <c r="R10" s="144"/>
      <c r="S10" s="144"/>
      <c r="T10" s="144"/>
      <c r="U10" s="144"/>
      <c r="V10" s="144"/>
      <c r="W10" s="144"/>
      <c r="X10" s="144"/>
    </row>
    <row r="11" spans="1:14" ht="19.5" customHeight="1">
      <c r="A11" s="27"/>
      <c r="B11" s="24"/>
      <c r="C11" s="24"/>
      <c r="D11" s="24"/>
      <c r="E11" s="24"/>
      <c r="F11" s="136">
        <v>20</v>
      </c>
      <c r="G11" s="24"/>
      <c r="H11" s="24"/>
      <c r="I11" s="26"/>
      <c r="K11" s="146"/>
      <c r="L11" s="144"/>
      <c r="N11" s="146"/>
    </row>
    <row r="12" spans="1:14" ht="19.5" customHeight="1">
      <c r="A12" s="27"/>
      <c r="B12" s="24"/>
      <c r="C12" s="24"/>
      <c r="D12" s="24"/>
      <c r="E12" s="24"/>
      <c r="F12" s="24"/>
      <c r="G12" s="24"/>
      <c r="H12" s="25"/>
      <c r="I12" s="26"/>
      <c r="K12" s="146"/>
      <c r="L12" s="144"/>
      <c r="N12" s="146"/>
    </row>
    <row r="13" spans="1:14" ht="19.5" customHeight="1">
      <c r="A13" s="27"/>
      <c r="B13" s="24"/>
      <c r="C13" s="24"/>
      <c r="D13" s="24"/>
      <c r="E13" s="24"/>
      <c r="F13" s="24"/>
      <c r="G13" s="24"/>
      <c r="H13" s="25"/>
      <c r="I13" s="26"/>
      <c r="K13" s="146"/>
      <c r="L13" s="144"/>
      <c r="N13" s="146"/>
    </row>
    <row r="14" spans="1:14" ht="19.5" customHeight="1">
      <c r="A14" s="27"/>
      <c r="B14" s="24"/>
      <c r="C14" s="24"/>
      <c r="D14" s="24"/>
      <c r="E14" s="24"/>
      <c r="F14" s="24"/>
      <c r="G14" s="24"/>
      <c r="H14" s="25"/>
      <c r="I14" s="26"/>
      <c r="K14" s="146"/>
      <c r="L14" s="144"/>
      <c r="N14" s="146"/>
    </row>
    <row r="15" spans="11:14" ht="14.25">
      <c r="K15" s="146"/>
      <c r="N15" s="146"/>
    </row>
    <row r="16" spans="11:14" ht="14.25">
      <c r="K16" s="146"/>
      <c r="N16" s="146"/>
    </row>
    <row r="17" spans="1:14" ht="34.5" customHeight="1">
      <c r="A17" s="218" t="s">
        <v>183</v>
      </c>
      <c r="B17" s="187"/>
      <c r="C17" s="187"/>
      <c r="D17" s="187"/>
      <c r="E17" s="187"/>
      <c r="F17" s="187"/>
      <c r="G17" s="187"/>
      <c r="H17" s="187"/>
      <c r="I17" s="187"/>
      <c r="K17" s="146"/>
      <c r="N17" s="146"/>
    </row>
    <row r="18" spans="1:24" s="2" customFormat="1" ht="19.5" customHeight="1">
      <c r="A18" s="15"/>
      <c r="B18" s="16"/>
      <c r="C18" s="16"/>
      <c r="D18" s="16"/>
      <c r="E18" s="16"/>
      <c r="F18" s="16"/>
      <c r="G18" s="202" t="s">
        <v>39</v>
      </c>
      <c r="H18" s="202"/>
      <c r="I18" s="202"/>
      <c r="K18" s="146"/>
      <c r="L18" s="143"/>
      <c r="M18" s="143"/>
      <c r="N18" s="146"/>
      <c r="O18" s="143"/>
      <c r="P18" s="143"/>
      <c r="Q18" s="143"/>
      <c r="R18" s="143"/>
      <c r="S18" s="142"/>
      <c r="T18" s="142"/>
      <c r="U18" s="143"/>
      <c r="V18" s="143"/>
      <c r="W18" s="143"/>
      <c r="X18" s="143"/>
    </row>
    <row r="19" spans="1:24" s="30" customFormat="1" ht="22.5" customHeight="1">
      <c r="A19" s="188"/>
      <c r="B19" s="219" t="s">
        <v>208</v>
      </c>
      <c r="C19" s="197"/>
      <c r="D19" s="197"/>
      <c r="E19" s="220" t="s">
        <v>192</v>
      </c>
      <c r="F19" s="197"/>
      <c r="G19" s="197"/>
      <c r="H19" s="219" t="s">
        <v>209</v>
      </c>
      <c r="I19" s="190"/>
      <c r="K19" s="146"/>
      <c r="L19" s="144"/>
      <c r="M19" s="144"/>
      <c r="N19" s="146"/>
      <c r="O19" s="144"/>
      <c r="P19" s="144"/>
      <c r="Q19" s="144"/>
      <c r="R19" s="144"/>
      <c r="S19" s="142"/>
      <c r="T19" s="142"/>
      <c r="U19" s="144"/>
      <c r="V19" s="144"/>
      <c r="W19" s="144"/>
      <c r="X19" s="144"/>
    </row>
    <row r="20" spans="1:24" s="30" customFormat="1" ht="22.5" customHeight="1">
      <c r="A20" s="188"/>
      <c r="B20" s="17" t="s">
        <v>23</v>
      </c>
      <c r="C20" s="17" t="s">
        <v>24</v>
      </c>
      <c r="D20" s="17" t="s">
        <v>1</v>
      </c>
      <c r="E20" s="17" t="s">
        <v>23</v>
      </c>
      <c r="F20" s="17" t="s">
        <v>24</v>
      </c>
      <c r="G20" s="17" t="s">
        <v>1</v>
      </c>
      <c r="H20" s="17" t="s">
        <v>2</v>
      </c>
      <c r="I20" s="22" t="s">
        <v>3</v>
      </c>
      <c r="K20" s="146"/>
      <c r="L20" s="144"/>
      <c r="M20" s="144"/>
      <c r="N20" s="146"/>
      <c r="O20" s="144"/>
      <c r="P20" s="144"/>
      <c r="Q20" s="144"/>
      <c r="R20" s="144"/>
      <c r="S20" s="142"/>
      <c r="T20" s="142"/>
      <c r="U20" s="144"/>
      <c r="V20" s="144"/>
      <c r="W20" s="144"/>
      <c r="X20" s="144"/>
    </row>
    <row r="21" spans="1:24" s="30" customFormat="1" ht="22.5" customHeight="1">
      <c r="A21" s="64" t="s">
        <v>4</v>
      </c>
      <c r="B21" s="112">
        <v>18907</v>
      </c>
      <c r="C21" s="112">
        <v>210</v>
      </c>
      <c r="D21" s="112">
        <v>3963</v>
      </c>
      <c r="E21" s="112">
        <v>18801</v>
      </c>
      <c r="F21" s="112">
        <f aca="true" t="shared" si="1" ref="F21:F26">G21/E21*1000</f>
        <v>198.55326844316792</v>
      </c>
      <c r="G21" s="112">
        <v>3733</v>
      </c>
      <c r="H21" s="81">
        <f>D21-G21</f>
        <v>230</v>
      </c>
      <c r="I21" s="76">
        <f>H21/G21*100</f>
        <v>6.161264398607019</v>
      </c>
      <c r="K21" s="146"/>
      <c r="L21" s="144"/>
      <c r="M21" s="144"/>
      <c r="N21" s="146"/>
      <c r="O21" s="144"/>
      <c r="P21" s="144"/>
      <c r="Q21" s="144"/>
      <c r="R21" s="144"/>
      <c r="S21" s="142"/>
      <c r="T21" s="142"/>
      <c r="U21" s="144"/>
      <c r="V21" s="144"/>
      <c r="W21" s="144"/>
      <c r="X21" s="144"/>
    </row>
    <row r="22" spans="1:24" s="30" customFormat="1" ht="22.5" customHeight="1">
      <c r="A22" s="64" t="s">
        <v>119</v>
      </c>
      <c r="B22" s="112">
        <v>12854</v>
      </c>
      <c r="C22" s="112">
        <v>202</v>
      </c>
      <c r="D22" s="112">
        <v>2602</v>
      </c>
      <c r="E22" s="112">
        <v>12827</v>
      </c>
      <c r="F22" s="112">
        <f t="shared" si="1"/>
        <v>188.9763779527559</v>
      </c>
      <c r="G22" s="112">
        <v>2424</v>
      </c>
      <c r="H22" s="81">
        <f>D22-G22</f>
        <v>178</v>
      </c>
      <c r="I22" s="76">
        <f>H22/G22*100</f>
        <v>7.343234323432343</v>
      </c>
      <c r="K22" s="146"/>
      <c r="L22" s="144"/>
      <c r="M22" s="144"/>
      <c r="N22" s="146"/>
      <c r="O22" s="144"/>
      <c r="P22" s="144"/>
      <c r="Q22" s="144"/>
      <c r="R22" s="144"/>
      <c r="S22" s="144"/>
      <c r="T22" s="144"/>
      <c r="U22" s="144"/>
      <c r="V22" s="144"/>
      <c r="W22" s="144"/>
      <c r="X22" s="144"/>
    </row>
    <row r="23" spans="1:24" s="30" customFormat="1" ht="22.5" customHeight="1">
      <c r="A23" s="64" t="s">
        <v>120</v>
      </c>
      <c r="B23" s="112">
        <v>2925</v>
      </c>
      <c r="C23" s="112">
        <v>219</v>
      </c>
      <c r="D23" s="112">
        <v>640</v>
      </c>
      <c r="E23" s="112">
        <v>2812</v>
      </c>
      <c r="F23" s="112">
        <f t="shared" si="1"/>
        <v>218.7055476529161</v>
      </c>
      <c r="G23" s="112">
        <v>615</v>
      </c>
      <c r="H23" s="81">
        <f>D23-G23</f>
        <v>25</v>
      </c>
      <c r="I23" s="76">
        <f>H23/G23*100</f>
        <v>4.0650406504065035</v>
      </c>
      <c r="K23" s="146"/>
      <c r="L23" s="144"/>
      <c r="M23" s="144"/>
      <c r="N23" s="146"/>
      <c r="O23" s="144"/>
      <c r="P23" s="144"/>
      <c r="Q23" s="144"/>
      <c r="R23" s="144"/>
      <c r="S23" s="144"/>
      <c r="T23" s="144"/>
      <c r="U23" s="144"/>
      <c r="V23" s="144"/>
      <c r="W23" s="144"/>
      <c r="X23" s="144"/>
    </row>
    <row r="24" spans="1:24" s="30" customFormat="1" ht="22.5" customHeight="1">
      <c r="A24" s="64" t="s">
        <v>121</v>
      </c>
      <c r="B24" s="112">
        <v>2650</v>
      </c>
      <c r="C24" s="112">
        <v>208</v>
      </c>
      <c r="D24" s="112">
        <v>550</v>
      </c>
      <c r="E24" s="112">
        <v>2665</v>
      </c>
      <c r="F24" s="112">
        <f t="shared" si="1"/>
        <v>189.86866791744842</v>
      </c>
      <c r="G24" s="112">
        <v>506</v>
      </c>
      <c r="H24" s="81">
        <f>D24-G24</f>
        <v>44</v>
      </c>
      <c r="I24" s="76">
        <f>H24/G24*100</f>
        <v>8.695652173913043</v>
      </c>
      <c r="K24" s="146"/>
      <c r="L24" s="144"/>
      <c r="M24" s="144"/>
      <c r="N24" s="146"/>
      <c r="O24" s="144"/>
      <c r="P24" s="144"/>
      <c r="Q24" s="144"/>
      <c r="R24" s="144"/>
      <c r="S24" s="144"/>
      <c r="T24" s="144"/>
      <c r="U24" s="144"/>
      <c r="V24" s="144"/>
      <c r="W24" s="144"/>
      <c r="X24" s="144"/>
    </row>
    <row r="25" spans="1:24" s="30" customFormat="1" ht="22.5" customHeight="1">
      <c r="A25" s="64" t="s">
        <v>5</v>
      </c>
      <c r="B25" s="112">
        <v>478</v>
      </c>
      <c r="C25" s="112">
        <v>358</v>
      </c>
      <c r="D25" s="112">
        <v>171</v>
      </c>
      <c r="E25" s="112">
        <v>497</v>
      </c>
      <c r="F25" s="112">
        <f t="shared" si="1"/>
        <v>378.2696177062374</v>
      </c>
      <c r="G25" s="112">
        <v>188</v>
      </c>
      <c r="H25" s="81">
        <f>D25-G25</f>
        <v>-17</v>
      </c>
      <c r="I25" s="76">
        <f>H25/G25*100</f>
        <v>-9.042553191489363</v>
      </c>
      <c r="K25" s="146"/>
      <c r="L25" s="144"/>
      <c r="M25" s="144"/>
      <c r="N25" s="146"/>
      <c r="O25" s="144"/>
      <c r="P25" s="144"/>
      <c r="Q25" s="144"/>
      <c r="R25" s="144"/>
      <c r="S25" s="144"/>
      <c r="T25" s="144"/>
      <c r="U25" s="144"/>
      <c r="V25" s="144"/>
      <c r="W25" s="144"/>
      <c r="X25" s="144"/>
    </row>
    <row r="26" spans="1:24" s="30" customFormat="1" ht="22.5" customHeight="1">
      <c r="A26" s="64" t="s">
        <v>122</v>
      </c>
      <c r="B26" s="112"/>
      <c r="C26" s="112"/>
      <c r="D26" s="112"/>
      <c r="E26" s="112">
        <v>140</v>
      </c>
      <c r="F26" s="112">
        <f t="shared" si="1"/>
        <v>257.1428571428571</v>
      </c>
      <c r="G26" s="112">
        <v>36</v>
      </c>
      <c r="H26" s="81"/>
      <c r="I26" s="76"/>
      <c r="K26" s="146"/>
      <c r="L26" s="144"/>
      <c r="M26" s="144"/>
      <c r="N26" s="146"/>
      <c r="O26" s="144"/>
      <c r="P26" s="144"/>
      <c r="Q26" s="144"/>
      <c r="R26" s="144"/>
      <c r="S26" s="144"/>
      <c r="T26" s="144"/>
      <c r="U26" s="144"/>
      <c r="V26" s="144"/>
      <c r="W26" s="144"/>
      <c r="X26" s="144"/>
    </row>
    <row r="27" spans="2:7" ht="23.25" customHeight="1">
      <c r="B27" s="34"/>
      <c r="C27" s="34"/>
      <c r="D27" s="34"/>
      <c r="E27" s="34"/>
      <c r="F27" s="121">
        <v>21</v>
      </c>
      <c r="G27" s="34"/>
    </row>
    <row r="28" ht="14.25">
      <c r="F28" s="95"/>
    </row>
  </sheetData>
  <sheetProtection/>
  <mergeCells count="12">
    <mergeCell ref="A1:I1"/>
    <mergeCell ref="A3:A4"/>
    <mergeCell ref="B3:D3"/>
    <mergeCell ref="E3:G3"/>
    <mergeCell ref="H3:I3"/>
    <mergeCell ref="G2:I2"/>
    <mergeCell ref="A17:I17"/>
    <mergeCell ref="A19:A20"/>
    <mergeCell ref="B19:D19"/>
    <mergeCell ref="E19:G19"/>
    <mergeCell ref="H19:I19"/>
    <mergeCell ref="G18:I18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I12" sqref="I12"/>
    </sheetView>
  </sheetViews>
  <sheetFormatPr defaultColWidth="9.00390625" defaultRowHeight="14.25"/>
  <cols>
    <col min="2" max="7" width="7.625" style="15" customWidth="1"/>
    <col min="8" max="8" width="9.875" style="15" customWidth="1"/>
    <col min="9" max="9" width="10.75390625" style="15" customWidth="1"/>
  </cols>
  <sheetData>
    <row r="1" spans="1:9" ht="34.5" customHeight="1">
      <c r="A1" s="218" t="s">
        <v>20</v>
      </c>
      <c r="B1" s="187"/>
      <c r="C1" s="187"/>
      <c r="D1" s="187"/>
      <c r="E1" s="187"/>
      <c r="F1" s="187"/>
      <c r="G1" s="187"/>
      <c r="H1" s="187"/>
      <c r="I1" s="187"/>
    </row>
    <row r="2" spans="1:9" s="2" customFormat="1" ht="20.25" customHeight="1">
      <c r="A2" s="137"/>
      <c r="B2" s="117"/>
      <c r="C2" s="117"/>
      <c r="D2" s="117"/>
      <c r="E2" s="117"/>
      <c r="F2" s="117"/>
      <c r="G2" s="202" t="s">
        <v>39</v>
      </c>
      <c r="H2" s="202"/>
      <c r="I2" s="202"/>
    </row>
    <row r="3" spans="1:9" s="30" customFormat="1" ht="22.5" customHeight="1">
      <c r="A3" s="188"/>
      <c r="B3" s="219" t="s">
        <v>211</v>
      </c>
      <c r="C3" s="197"/>
      <c r="D3" s="197"/>
      <c r="E3" s="220" t="s">
        <v>193</v>
      </c>
      <c r="F3" s="197"/>
      <c r="G3" s="197"/>
      <c r="H3" s="221" t="s">
        <v>212</v>
      </c>
      <c r="I3" s="217"/>
    </row>
    <row r="4" spans="1:9" s="30" customFormat="1" ht="22.5" customHeight="1">
      <c r="A4" s="188"/>
      <c r="B4" s="17" t="s">
        <v>23</v>
      </c>
      <c r="C4" s="17" t="s">
        <v>24</v>
      </c>
      <c r="D4" s="17" t="s">
        <v>1</v>
      </c>
      <c r="E4" s="17" t="s">
        <v>23</v>
      </c>
      <c r="F4" s="17" t="s">
        <v>24</v>
      </c>
      <c r="G4" s="17" t="s">
        <v>1</v>
      </c>
      <c r="H4" s="17" t="s">
        <v>2</v>
      </c>
      <c r="I4" s="22" t="s">
        <v>3</v>
      </c>
    </row>
    <row r="5" spans="1:15" s="30" customFormat="1" ht="22.5" customHeight="1">
      <c r="A5" s="64" t="s">
        <v>4</v>
      </c>
      <c r="B5" s="112">
        <v>5549</v>
      </c>
      <c r="C5" s="112">
        <v>205</v>
      </c>
      <c r="D5" s="112">
        <v>1138</v>
      </c>
      <c r="E5" s="112">
        <v>5653</v>
      </c>
      <c r="F5" s="112">
        <f aca="true" t="shared" si="0" ref="F5:F10">G5/E5*1000</f>
        <v>204.13939501149832</v>
      </c>
      <c r="G5" s="112">
        <v>1154</v>
      </c>
      <c r="H5" s="81">
        <f>D5-G5</f>
        <v>-16</v>
      </c>
      <c r="I5" s="76">
        <f>H5/G5*100</f>
        <v>-1.386481802426343</v>
      </c>
      <c r="K5" s="32"/>
      <c r="L5" s="32"/>
      <c r="M5" s="32"/>
      <c r="N5" s="32"/>
      <c r="O5" s="32"/>
    </row>
    <row r="6" spans="1:14" s="30" customFormat="1" ht="22.5" customHeight="1">
      <c r="A6" s="64" t="s">
        <v>119</v>
      </c>
      <c r="B6" s="112">
        <v>934</v>
      </c>
      <c r="C6" s="112">
        <v>202</v>
      </c>
      <c r="D6" s="112">
        <v>189</v>
      </c>
      <c r="E6" s="112">
        <v>933</v>
      </c>
      <c r="F6" s="112">
        <f t="shared" si="0"/>
        <v>201.5005359056806</v>
      </c>
      <c r="G6" s="112">
        <v>188</v>
      </c>
      <c r="H6" s="81">
        <f>D6-G6</f>
        <v>1</v>
      </c>
      <c r="I6" s="76">
        <f>H6/G6*100</f>
        <v>0.5319148936170213</v>
      </c>
      <c r="K6" s="32"/>
      <c r="N6" s="32"/>
    </row>
    <row r="7" spans="1:14" s="30" customFormat="1" ht="22.5" customHeight="1">
      <c r="A7" s="64" t="s">
        <v>120</v>
      </c>
      <c r="B7" s="112">
        <v>2542</v>
      </c>
      <c r="C7" s="112">
        <v>218</v>
      </c>
      <c r="D7" s="112">
        <v>555</v>
      </c>
      <c r="E7" s="112">
        <v>2635</v>
      </c>
      <c r="F7" s="112">
        <f t="shared" si="0"/>
        <v>213.66223908918406</v>
      </c>
      <c r="G7" s="112">
        <v>563</v>
      </c>
      <c r="H7" s="81">
        <f>D7-G7</f>
        <v>-8</v>
      </c>
      <c r="I7" s="76">
        <f>H7/G7*100</f>
        <v>-1.4209591474245116</v>
      </c>
      <c r="K7" s="32"/>
      <c r="N7" s="32"/>
    </row>
    <row r="8" spans="1:14" s="30" customFormat="1" ht="22.5" customHeight="1">
      <c r="A8" s="64" t="s">
        <v>121</v>
      </c>
      <c r="B8" s="112">
        <v>1552</v>
      </c>
      <c r="C8" s="112">
        <v>187</v>
      </c>
      <c r="D8" s="112">
        <v>290</v>
      </c>
      <c r="E8" s="112">
        <v>1522</v>
      </c>
      <c r="F8" s="112">
        <f t="shared" si="0"/>
        <v>187.9106438896189</v>
      </c>
      <c r="G8" s="112">
        <v>286</v>
      </c>
      <c r="H8" s="81">
        <f>D8-G8</f>
        <v>4</v>
      </c>
      <c r="I8" s="76">
        <f>H8/G8*100</f>
        <v>1.3986013986013985</v>
      </c>
      <c r="K8" s="32"/>
      <c r="N8" s="32"/>
    </row>
    <row r="9" spans="1:14" s="30" customFormat="1" ht="22.5" customHeight="1">
      <c r="A9" s="64" t="s">
        <v>5</v>
      </c>
      <c r="B9" s="112">
        <v>521</v>
      </c>
      <c r="C9" s="112">
        <v>200</v>
      </c>
      <c r="D9" s="112">
        <v>104</v>
      </c>
      <c r="E9" s="112">
        <v>513</v>
      </c>
      <c r="F9" s="112">
        <f t="shared" si="0"/>
        <v>198.83040935672514</v>
      </c>
      <c r="G9" s="112">
        <v>102</v>
      </c>
      <c r="H9" s="81">
        <f>D9-G9</f>
        <v>2</v>
      </c>
      <c r="I9" s="76">
        <f>H9/G9*100</f>
        <v>1.9607843137254901</v>
      </c>
      <c r="K9" s="32"/>
      <c r="N9" s="32"/>
    </row>
    <row r="10" spans="1:14" s="30" customFormat="1" ht="22.5" customHeight="1">
      <c r="A10" s="64" t="s">
        <v>122</v>
      </c>
      <c r="B10" s="112"/>
      <c r="C10" s="112"/>
      <c r="D10" s="112"/>
      <c r="E10" s="112">
        <v>50</v>
      </c>
      <c r="F10" s="112">
        <f t="shared" si="0"/>
        <v>300</v>
      </c>
      <c r="G10" s="112">
        <v>15</v>
      </c>
      <c r="H10" s="81"/>
      <c r="I10" s="76"/>
      <c r="K10" s="32"/>
      <c r="N10" s="32"/>
    </row>
    <row r="11" spans="1:14" ht="21" customHeight="1">
      <c r="A11" s="1"/>
      <c r="F11" s="120">
        <v>22</v>
      </c>
      <c r="K11" s="32"/>
      <c r="L11" s="30"/>
      <c r="N11" s="32"/>
    </row>
    <row r="12" spans="1:14" ht="21" customHeight="1">
      <c r="A12" s="1"/>
      <c r="F12" s="2"/>
      <c r="K12" s="32"/>
      <c r="L12" s="30"/>
      <c r="N12" s="32"/>
    </row>
    <row r="13" spans="1:14" ht="29.25" customHeight="1">
      <c r="A13" s="1"/>
      <c r="K13" s="32"/>
      <c r="N13" s="32"/>
    </row>
    <row r="14" spans="11:14" ht="14.25">
      <c r="K14" s="32"/>
      <c r="N14" s="32"/>
    </row>
    <row r="15" spans="11:14" ht="14.25">
      <c r="K15" s="32"/>
      <c r="N15" s="32"/>
    </row>
    <row r="16" spans="1:14" ht="22.5" customHeight="1">
      <c r="A16" s="187" t="s">
        <v>29</v>
      </c>
      <c r="B16" s="187"/>
      <c r="C16" s="187"/>
      <c r="D16" s="187"/>
      <c r="E16" s="187"/>
      <c r="F16" s="187"/>
      <c r="G16" s="187"/>
      <c r="H16" s="187"/>
      <c r="I16" s="187"/>
      <c r="K16" s="32"/>
      <c r="N16" s="32"/>
    </row>
    <row r="17" spans="1:14" s="2" customFormat="1" ht="20.25" customHeight="1">
      <c r="A17" s="15"/>
      <c r="B17" s="16"/>
      <c r="C17" s="16"/>
      <c r="D17" s="16"/>
      <c r="E17" s="16"/>
      <c r="F17" s="16"/>
      <c r="G17" s="202" t="s">
        <v>39</v>
      </c>
      <c r="H17" s="202"/>
      <c r="I17" s="202"/>
      <c r="K17" s="32"/>
      <c r="L17"/>
      <c r="N17" s="32"/>
    </row>
    <row r="18" spans="1:14" s="30" customFormat="1" ht="22.5" customHeight="1">
      <c r="A18" s="188"/>
      <c r="B18" s="219" t="s">
        <v>213</v>
      </c>
      <c r="C18" s="197"/>
      <c r="D18" s="197"/>
      <c r="E18" s="220" t="s">
        <v>193</v>
      </c>
      <c r="F18" s="197"/>
      <c r="G18" s="197"/>
      <c r="H18" s="221" t="s">
        <v>212</v>
      </c>
      <c r="I18" s="217"/>
      <c r="K18" s="32"/>
      <c r="N18" s="32"/>
    </row>
    <row r="19" spans="1:14" s="30" customFormat="1" ht="22.5" customHeight="1">
      <c r="A19" s="188"/>
      <c r="B19" s="17" t="s">
        <v>23</v>
      </c>
      <c r="C19" s="17" t="s">
        <v>24</v>
      </c>
      <c r="D19" s="17" t="s">
        <v>1</v>
      </c>
      <c r="E19" s="17" t="s">
        <v>23</v>
      </c>
      <c r="F19" s="17" t="s">
        <v>24</v>
      </c>
      <c r="G19" s="17" t="s">
        <v>1</v>
      </c>
      <c r="H19" s="17" t="s">
        <v>2</v>
      </c>
      <c r="I19" s="22" t="s">
        <v>3</v>
      </c>
      <c r="K19" s="32"/>
      <c r="N19" s="32"/>
    </row>
    <row r="20" spans="1:14" s="30" customFormat="1" ht="22.5" customHeight="1">
      <c r="A20" s="64" t="s">
        <v>4</v>
      </c>
      <c r="B20" s="112">
        <v>4866</v>
      </c>
      <c r="C20" s="112">
        <v>1188</v>
      </c>
      <c r="D20" s="112">
        <v>5783</v>
      </c>
      <c r="E20" s="112">
        <v>4871</v>
      </c>
      <c r="F20" s="112">
        <f>G20/E20*1000</f>
        <v>1190.7205912543625</v>
      </c>
      <c r="G20" s="112">
        <v>5800</v>
      </c>
      <c r="H20" s="81">
        <f>D20-G20</f>
        <v>-17</v>
      </c>
      <c r="I20" s="76">
        <f>H20/G20*100</f>
        <v>-0.2931034482758621</v>
      </c>
      <c r="K20" s="32"/>
      <c r="N20" s="32"/>
    </row>
    <row r="21" spans="1:14" s="30" customFormat="1" ht="22.5" customHeight="1">
      <c r="A21" s="64" t="s">
        <v>119</v>
      </c>
      <c r="B21" s="112">
        <v>3077</v>
      </c>
      <c r="C21" s="112">
        <v>1029</v>
      </c>
      <c r="D21" s="112">
        <v>3166</v>
      </c>
      <c r="E21" s="112">
        <v>3076</v>
      </c>
      <c r="F21" s="112">
        <f>G21/E21*1000</f>
        <v>1028.9336801040313</v>
      </c>
      <c r="G21" s="112">
        <v>3165</v>
      </c>
      <c r="H21" s="81">
        <f>D21-G21</f>
        <v>1</v>
      </c>
      <c r="I21" s="76">
        <f>H21/G21*100</f>
        <v>0.0315955766192733</v>
      </c>
      <c r="K21" s="32"/>
      <c r="N21" s="32"/>
    </row>
    <row r="22" spans="1:14" s="30" customFormat="1" ht="22.5" customHeight="1">
      <c r="A22" s="64" t="s">
        <v>120</v>
      </c>
      <c r="B22" s="112">
        <v>1339</v>
      </c>
      <c r="C22" s="112">
        <v>1550</v>
      </c>
      <c r="D22" s="112">
        <v>2075</v>
      </c>
      <c r="E22" s="112">
        <v>1354</v>
      </c>
      <c r="F22" s="112">
        <f>G22/E22*1000</f>
        <v>1551.698670605613</v>
      </c>
      <c r="G22" s="112">
        <v>2101</v>
      </c>
      <c r="H22" s="81">
        <f>D22-G22</f>
        <v>-26</v>
      </c>
      <c r="I22" s="76">
        <f>H22/G22*100</f>
        <v>-1.2375059495478342</v>
      </c>
      <c r="K22" s="32"/>
      <c r="N22" s="32"/>
    </row>
    <row r="23" spans="1:14" s="30" customFormat="1" ht="22.5" customHeight="1">
      <c r="A23" s="64" t="s">
        <v>121</v>
      </c>
      <c r="B23" s="112">
        <v>450</v>
      </c>
      <c r="C23" s="112">
        <v>1204</v>
      </c>
      <c r="D23" s="112">
        <v>542</v>
      </c>
      <c r="E23" s="112">
        <v>441</v>
      </c>
      <c r="F23" s="112">
        <f>G23/E23*1000</f>
        <v>1210.8843537414966</v>
      </c>
      <c r="G23" s="112">
        <v>534</v>
      </c>
      <c r="H23" s="81">
        <f>D23-G23</f>
        <v>8</v>
      </c>
      <c r="I23" s="76">
        <f>H23/G23*100</f>
        <v>1.4981273408239701</v>
      </c>
      <c r="K23" s="32"/>
      <c r="N23" s="32"/>
    </row>
    <row r="24" spans="1:9" s="30" customFormat="1" ht="22.5" customHeight="1">
      <c r="A24" s="64" t="s">
        <v>5</v>
      </c>
      <c r="B24" s="80"/>
      <c r="C24" s="80"/>
      <c r="D24" s="80"/>
      <c r="E24" s="80"/>
      <c r="F24" s="80"/>
      <c r="G24" s="80"/>
      <c r="H24" s="80"/>
      <c r="I24" s="76"/>
    </row>
    <row r="25" spans="1:9" s="30" customFormat="1" ht="22.5" customHeight="1">
      <c r="A25" s="64" t="s">
        <v>122</v>
      </c>
      <c r="B25" s="80"/>
      <c r="C25" s="80"/>
      <c r="D25" s="80"/>
      <c r="E25" s="80"/>
      <c r="F25" s="80"/>
      <c r="G25" s="83"/>
      <c r="H25" s="80"/>
      <c r="I25" s="76"/>
    </row>
    <row r="26" spans="1:12" ht="19.5" customHeight="1">
      <c r="A26" s="1"/>
      <c r="B26" s="34"/>
      <c r="C26" s="34"/>
      <c r="D26" s="34"/>
      <c r="E26" s="34"/>
      <c r="F26" s="121">
        <v>23</v>
      </c>
      <c r="G26" s="34"/>
      <c r="H26" s="34"/>
      <c r="L26" s="30"/>
    </row>
    <row r="27" spans="6:12" ht="14.25">
      <c r="F27" s="95"/>
      <c r="L27" s="30"/>
    </row>
  </sheetData>
  <sheetProtection/>
  <mergeCells count="12">
    <mergeCell ref="A16:I16"/>
    <mergeCell ref="G17:I17"/>
    <mergeCell ref="A18:A19"/>
    <mergeCell ref="B18:D18"/>
    <mergeCell ref="E18:G18"/>
    <mergeCell ref="H18:I18"/>
    <mergeCell ref="A1:I1"/>
    <mergeCell ref="G2:I2"/>
    <mergeCell ref="A3:A4"/>
    <mergeCell ref="B3:D3"/>
    <mergeCell ref="E3:G3"/>
    <mergeCell ref="H3:I3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J12" sqref="J12"/>
    </sheetView>
  </sheetViews>
  <sheetFormatPr defaultColWidth="9.00390625" defaultRowHeight="14.25"/>
  <cols>
    <col min="1" max="1" width="9.125" style="0" customWidth="1"/>
    <col min="2" max="7" width="7.625" style="15" customWidth="1"/>
    <col min="8" max="8" width="10.00390625" style="15" customWidth="1"/>
    <col min="9" max="9" width="10.75390625" style="15" customWidth="1"/>
    <col min="11" max="24" width="9.00390625" style="142" customWidth="1"/>
  </cols>
  <sheetData>
    <row r="1" spans="1:9" ht="34.5" customHeight="1">
      <c r="A1" s="187" t="s">
        <v>27</v>
      </c>
      <c r="B1" s="187"/>
      <c r="C1" s="187"/>
      <c r="D1" s="187"/>
      <c r="E1" s="187"/>
      <c r="F1" s="187"/>
      <c r="G1" s="187"/>
      <c r="H1" s="187"/>
      <c r="I1" s="187"/>
    </row>
    <row r="2" spans="2:24" s="2" customFormat="1" ht="20.25" customHeight="1">
      <c r="B2" s="16"/>
      <c r="C2" s="16"/>
      <c r="D2" s="16"/>
      <c r="E2" s="16"/>
      <c r="F2" s="16"/>
      <c r="G2" s="202" t="s">
        <v>39</v>
      </c>
      <c r="H2" s="202"/>
      <c r="I2" s="202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</row>
    <row r="3" spans="1:24" s="30" customFormat="1" ht="22.5" customHeight="1">
      <c r="A3" s="222"/>
      <c r="B3" s="219" t="s">
        <v>208</v>
      </c>
      <c r="C3" s="197"/>
      <c r="D3" s="197"/>
      <c r="E3" s="189" t="s">
        <v>191</v>
      </c>
      <c r="F3" s="197"/>
      <c r="G3" s="197"/>
      <c r="H3" s="219" t="s">
        <v>209</v>
      </c>
      <c r="I3" s="190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1:24" s="30" customFormat="1" ht="22.5" customHeight="1">
      <c r="A4" s="222"/>
      <c r="B4" s="17" t="s">
        <v>23</v>
      </c>
      <c r="C4" s="17" t="s">
        <v>24</v>
      </c>
      <c r="D4" s="17" t="s">
        <v>1</v>
      </c>
      <c r="E4" s="17" t="s">
        <v>23</v>
      </c>
      <c r="F4" s="17" t="s">
        <v>24</v>
      </c>
      <c r="G4" s="17" t="s">
        <v>1</v>
      </c>
      <c r="H4" s="17" t="s">
        <v>2</v>
      </c>
      <c r="I4" s="22" t="s">
        <v>3</v>
      </c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</row>
    <row r="5" spans="1:24" s="30" customFormat="1" ht="22.5" customHeight="1">
      <c r="A5" s="3" t="s">
        <v>4</v>
      </c>
      <c r="B5" s="112">
        <v>61683</v>
      </c>
      <c r="C5" s="112">
        <f>D5/B5*1000</f>
        <v>1346.0110565309728</v>
      </c>
      <c r="D5" s="112">
        <v>83026</v>
      </c>
      <c r="E5" s="112">
        <v>59576</v>
      </c>
      <c r="F5" s="112">
        <f aca="true" t="shared" si="0" ref="F5:F10">G5/E5*1000</f>
        <v>1278.2328454411172</v>
      </c>
      <c r="G5" s="112">
        <v>76152</v>
      </c>
      <c r="H5" s="112">
        <f>D5-G5</f>
        <v>6874</v>
      </c>
      <c r="I5" s="68">
        <f>H5/G5*100</f>
        <v>9.026683475154954</v>
      </c>
      <c r="K5" s="146"/>
      <c r="L5" s="146"/>
      <c r="M5" s="146"/>
      <c r="N5" s="146"/>
      <c r="O5" s="146"/>
      <c r="P5" s="146"/>
      <c r="Q5" s="146"/>
      <c r="R5" s="146"/>
      <c r="S5" s="144"/>
      <c r="T5" s="144"/>
      <c r="U5" s="144"/>
      <c r="V5" s="144"/>
      <c r="W5" s="144"/>
      <c r="X5" s="144"/>
    </row>
    <row r="6" spans="1:24" s="30" customFormat="1" ht="22.5" customHeight="1">
      <c r="A6" s="4" t="s">
        <v>71</v>
      </c>
      <c r="B6" s="112">
        <v>7472</v>
      </c>
      <c r="C6" s="112">
        <f>D6/B6*1000</f>
        <v>1350.1070663811563</v>
      </c>
      <c r="D6" s="112">
        <v>10088</v>
      </c>
      <c r="E6" s="112">
        <v>7345</v>
      </c>
      <c r="F6" s="112">
        <f t="shared" si="0"/>
        <v>1292.579986385296</v>
      </c>
      <c r="G6" s="112">
        <v>9494</v>
      </c>
      <c r="H6" s="112">
        <f>D6-G6</f>
        <v>594</v>
      </c>
      <c r="I6" s="68">
        <f>H6/G6*100</f>
        <v>6.256583105119022</v>
      </c>
      <c r="K6" s="146"/>
      <c r="L6" s="146"/>
      <c r="M6" s="144"/>
      <c r="N6" s="146"/>
      <c r="O6" s="144"/>
      <c r="P6" s="144"/>
      <c r="Q6" s="144"/>
      <c r="R6" s="144"/>
      <c r="S6" s="144"/>
      <c r="T6" s="144"/>
      <c r="U6" s="144"/>
      <c r="V6" s="144"/>
      <c r="W6" s="144"/>
      <c r="X6" s="144"/>
    </row>
    <row r="7" spans="1:24" s="30" customFormat="1" ht="22.5" customHeight="1">
      <c r="A7" s="4" t="s">
        <v>72</v>
      </c>
      <c r="B7" s="112">
        <v>38080</v>
      </c>
      <c r="C7" s="112">
        <f>D7/B7*1000</f>
        <v>1360.2941176470588</v>
      </c>
      <c r="D7" s="112">
        <v>51800</v>
      </c>
      <c r="E7" s="112">
        <v>37325</v>
      </c>
      <c r="F7" s="112">
        <f t="shared" si="0"/>
        <v>1287.8499665103818</v>
      </c>
      <c r="G7" s="112">
        <v>48069</v>
      </c>
      <c r="H7" s="112">
        <f>D7-G7</f>
        <v>3731</v>
      </c>
      <c r="I7" s="68">
        <f>H7/G7*100</f>
        <v>7.761759137905927</v>
      </c>
      <c r="K7" s="146"/>
      <c r="L7" s="146"/>
      <c r="M7" s="144"/>
      <c r="N7" s="146"/>
      <c r="O7" s="144"/>
      <c r="P7" s="144"/>
      <c r="Q7" s="144"/>
      <c r="R7" s="144"/>
      <c r="S7" s="144"/>
      <c r="T7" s="144"/>
      <c r="U7" s="144"/>
      <c r="V7" s="144"/>
      <c r="W7" s="144"/>
      <c r="X7" s="144"/>
    </row>
    <row r="8" spans="1:24" s="30" customFormat="1" ht="22.5" customHeight="1">
      <c r="A8" s="4" t="s">
        <v>73</v>
      </c>
      <c r="B8" s="112">
        <v>13034</v>
      </c>
      <c r="C8" s="112">
        <f>D8/B8*1000</f>
        <v>1325.5332208071197</v>
      </c>
      <c r="D8" s="112">
        <v>17277</v>
      </c>
      <c r="E8" s="112">
        <v>12385</v>
      </c>
      <c r="F8" s="112">
        <f t="shared" si="0"/>
        <v>1264.1905530884135</v>
      </c>
      <c r="G8" s="112">
        <v>15657</v>
      </c>
      <c r="H8" s="112">
        <f>D8-G8</f>
        <v>1620</v>
      </c>
      <c r="I8" s="68">
        <f>H8/G8*100</f>
        <v>10.346809733665454</v>
      </c>
      <c r="K8" s="146"/>
      <c r="L8" s="146"/>
      <c r="M8" s="144"/>
      <c r="N8" s="146"/>
      <c r="O8" s="144"/>
      <c r="P8" s="144"/>
      <c r="Q8" s="144"/>
      <c r="R8" s="144"/>
      <c r="S8" s="144"/>
      <c r="T8" s="144"/>
      <c r="U8" s="144"/>
      <c r="V8" s="144"/>
      <c r="W8" s="144"/>
      <c r="X8" s="144"/>
    </row>
    <row r="9" spans="1:24" s="30" customFormat="1" ht="22.5" customHeight="1">
      <c r="A9" s="4" t="s">
        <v>5</v>
      </c>
      <c r="B9" s="112">
        <v>3097</v>
      </c>
      <c r="C9" s="112">
        <f>D9/B9*1000</f>
        <v>1246.690345495641</v>
      </c>
      <c r="D9" s="112">
        <v>3861</v>
      </c>
      <c r="E9" s="112">
        <v>2486</v>
      </c>
      <c r="F9" s="112">
        <f t="shared" si="0"/>
        <v>1162.912308930008</v>
      </c>
      <c r="G9" s="112">
        <v>2891</v>
      </c>
      <c r="H9" s="112">
        <f>D9-G9</f>
        <v>970</v>
      </c>
      <c r="I9" s="68">
        <f>H9/G9*100</f>
        <v>33.552404012452435</v>
      </c>
      <c r="K9" s="146"/>
      <c r="L9" s="146"/>
      <c r="M9" s="144"/>
      <c r="N9" s="146"/>
      <c r="O9" s="144"/>
      <c r="P9" s="144"/>
      <c r="Q9" s="144"/>
      <c r="R9" s="144"/>
      <c r="S9" s="144"/>
      <c r="T9" s="144"/>
      <c r="U9" s="144"/>
      <c r="V9" s="144"/>
      <c r="W9" s="144"/>
      <c r="X9" s="144"/>
    </row>
    <row r="10" spans="1:24" s="30" customFormat="1" ht="22.5" customHeight="1">
      <c r="A10" s="4" t="s">
        <v>74</v>
      </c>
      <c r="B10" s="112"/>
      <c r="C10" s="112"/>
      <c r="D10" s="112"/>
      <c r="E10" s="112">
        <v>35</v>
      </c>
      <c r="F10" s="112">
        <f t="shared" si="0"/>
        <v>1171.4285714285716</v>
      </c>
      <c r="G10" s="112">
        <v>41</v>
      </c>
      <c r="H10" s="112"/>
      <c r="I10" s="68"/>
      <c r="K10" s="146"/>
      <c r="L10" s="146"/>
      <c r="M10" s="144"/>
      <c r="N10" s="146"/>
      <c r="O10" s="144"/>
      <c r="P10" s="144"/>
      <c r="Q10" s="144"/>
      <c r="R10" s="144"/>
      <c r="S10" s="144"/>
      <c r="T10" s="144"/>
      <c r="U10" s="144"/>
      <c r="V10" s="144"/>
      <c r="W10" s="144"/>
      <c r="X10" s="144"/>
    </row>
    <row r="11" spans="1:24" s="30" customFormat="1" ht="22.5" customHeight="1">
      <c r="A11" s="46"/>
      <c r="B11" s="47"/>
      <c r="C11" s="47"/>
      <c r="D11" s="47"/>
      <c r="E11" s="136">
        <v>24</v>
      </c>
      <c r="G11" s="47"/>
      <c r="H11" s="47"/>
      <c r="I11" s="48"/>
      <c r="K11" s="146"/>
      <c r="L11" s="144"/>
      <c r="M11" s="144"/>
      <c r="N11" s="146"/>
      <c r="O11" s="144"/>
      <c r="P11" s="144"/>
      <c r="Q11" s="144"/>
      <c r="R11" s="144"/>
      <c r="S11" s="144"/>
      <c r="T11" s="144"/>
      <c r="U11" s="144"/>
      <c r="V11" s="144"/>
      <c r="W11" s="144"/>
      <c r="X11" s="144"/>
    </row>
    <row r="12" spans="6:14" ht="18" customHeight="1">
      <c r="F12" s="95"/>
      <c r="K12" s="146"/>
      <c r="L12" s="144"/>
      <c r="N12" s="146"/>
    </row>
    <row r="13" spans="11:14" ht="18" customHeight="1">
      <c r="K13" s="146"/>
      <c r="L13" s="144"/>
      <c r="N13" s="146"/>
    </row>
    <row r="14" spans="11:14" ht="18" customHeight="1">
      <c r="K14" s="146"/>
      <c r="L14" s="144"/>
      <c r="N14" s="146"/>
    </row>
    <row r="15" spans="11:14" ht="14.25">
      <c r="K15" s="146"/>
      <c r="L15" s="144"/>
      <c r="N15" s="146"/>
    </row>
    <row r="16" spans="11:14" ht="14.25">
      <c r="K16" s="146"/>
      <c r="L16" s="144"/>
      <c r="N16" s="146"/>
    </row>
    <row r="17" spans="1:14" ht="33.75" customHeight="1">
      <c r="A17" s="218" t="s">
        <v>184</v>
      </c>
      <c r="B17" s="187"/>
      <c r="C17" s="187"/>
      <c r="D17" s="187"/>
      <c r="E17" s="187"/>
      <c r="F17" s="187"/>
      <c r="G17" s="187"/>
      <c r="H17" s="187"/>
      <c r="I17" s="187"/>
      <c r="K17" s="146"/>
      <c r="L17" s="144"/>
      <c r="N17" s="146"/>
    </row>
    <row r="18" spans="2:24" s="2" customFormat="1" ht="20.25" customHeight="1">
      <c r="B18" s="16"/>
      <c r="C18" s="16"/>
      <c r="D18" s="16"/>
      <c r="E18" s="16"/>
      <c r="F18" s="16"/>
      <c r="G18" s="202" t="s">
        <v>39</v>
      </c>
      <c r="H18" s="202"/>
      <c r="I18" s="202"/>
      <c r="K18" s="146"/>
      <c r="L18" s="144"/>
      <c r="M18" s="143"/>
      <c r="N18" s="146"/>
      <c r="O18" s="143"/>
      <c r="P18" s="143"/>
      <c r="Q18" s="143"/>
      <c r="R18" s="143"/>
      <c r="S18" s="142"/>
      <c r="T18" s="142"/>
      <c r="U18" s="143"/>
      <c r="V18" s="143"/>
      <c r="W18" s="143"/>
      <c r="X18" s="143"/>
    </row>
    <row r="19" spans="1:24" s="30" customFormat="1" ht="22.5" customHeight="1">
      <c r="A19" s="222"/>
      <c r="B19" s="219" t="s">
        <v>208</v>
      </c>
      <c r="C19" s="197"/>
      <c r="D19" s="197"/>
      <c r="E19" s="220" t="s">
        <v>192</v>
      </c>
      <c r="F19" s="197"/>
      <c r="G19" s="197"/>
      <c r="H19" s="221" t="s">
        <v>210</v>
      </c>
      <c r="I19" s="217"/>
      <c r="K19" s="146"/>
      <c r="L19" s="144"/>
      <c r="M19" s="144"/>
      <c r="N19" s="146"/>
      <c r="O19" s="144"/>
      <c r="P19" s="144"/>
      <c r="Q19" s="144"/>
      <c r="R19" s="144"/>
      <c r="S19" s="142"/>
      <c r="T19" s="142"/>
      <c r="U19" s="144"/>
      <c r="V19" s="144"/>
      <c r="W19" s="144"/>
      <c r="X19" s="144"/>
    </row>
    <row r="20" spans="1:24" s="30" customFormat="1" ht="22.5" customHeight="1">
      <c r="A20" s="222"/>
      <c r="B20" s="17" t="s">
        <v>23</v>
      </c>
      <c r="C20" s="17" t="s">
        <v>24</v>
      </c>
      <c r="D20" s="17" t="s">
        <v>1</v>
      </c>
      <c r="E20" s="17" t="s">
        <v>23</v>
      </c>
      <c r="F20" s="17" t="s">
        <v>24</v>
      </c>
      <c r="G20" s="17" t="s">
        <v>1</v>
      </c>
      <c r="H20" s="17" t="s">
        <v>2</v>
      </c>
      <c r="I20" s="22" t="s">
        <v>3</v>
      </c>
      <c r="K20" s="146"/>
      <c r="L20" s="144"/>
      <c r="M20" s="144"/>
      <c r="N20" s="146"/>
      <c r="O20" s="144"/>
      <c r="P20" s="142"/>
      <c r="Q20" s="144"/>
      <c r="R20" s="144"/>
      <c r="S20" s="142"/>
      <c r="T20" s="142"/>
      <c r="U20" s="144"/>
      <c r="V20" s="144"/>
      <c r="W20" s="144"/>
      <c r="X20" s="144"/>
    </row>
    <row r="21" spans="1:24" s="30" customFormat="1" ht="22.5" customHeight="1">
      <c r="A21" s="3" t="s">
        <v>4</v>
      </c>
      <c r="B21" s="112">
        <v>23771</v>
      </c>
      <c r="C21" s="112">
        <v>1304</v>
      </c>
      <c r="D21" s="112">
        <v>30999</v>
      </c>
      <c r="E21" s="112">
        <v>23918</v>
      </c>
      <c r="F21" s="112">
        <f>G21/E21*1000</f>
        <v>1236.4328121080357</v>
      </c>
      <c r="G21" s="112">
        <v>29573</v>
      </c>
      <c r="H21" s="112">
        <f>D21-G21</f>
        <v>1426</v>
      </c>
      <c r="I21" s="68">
        <f>H21/G21*100</f>
        <v>4.821965982484023</v>
      </c>
      <c r="K21" s="146"/>
      <c r="L21" s="144"/>
      <c r="M21" s="144"/>
      <c r="N21" s="146"/>
      <c r="O21" s="144"/>
      <c r="P21" s="142"/>
      <c r="Q21" s="144"/>
      <c r="R21" s="144"/>
      <c r="S21" s="142"/>
      <c r="T21" s="142"/>
      <c r="U21" s="144"/>
      <c r="V21" s="144"/>
      <c r="W21" s="144"/>
      <c r="X21" s="144"/>
    </row>
    <row r="22" spans="1:24" s="30" customFormat="1" ht="22.5" customHeight="1">
      <c r="A22" s="3" t="s">
        <v>71</v>
      </c>
      <c r="B22" s="112">
        <v>2435</v>
      </c>
      <c r="C22" s="112">
        <v>1319</v>
      </c>
      <c r="D22" s="112">
        <v>3212</v>
      </c>
      <c r="E22" s="112">
        <v>2655</v>
      </c>
      <c r="F22" s="112">
        <f>G22/E22*1000</f>
        <v>1276.8361581920904</v>
      </c>
      <c r="G22" s="112">
        <v>3390</v>
      </c>
      <c r="H22" s="112">
        <f>D22-G22</f>
        <v>-178</v>
      </c>
      <c r="I22" s="76">
        <f>H22/G22*100</f>
        <v>-5.2507374631268435</v>
      </c>
      <c r="K22" s="146"/>
      <c r="L22" s="144"/>
      <c r="M22" s="144"/>
      <c r="N22" s="146"/>
      <c r="O22" s="144"/>
      <c r="P22" s="144"/>
      <c r="Q22" s="144"/>
      <c r="R22" s="144"/>
      <c r="S22" s="142"/>
      <c r="T22" s="142"/>
      <c r="U22" s="144"/>
      <c r="V22" s="144"/>
      <c r="W22" s="144"/>
      <c r="X22" s="144"/>
    </row>
    <row r="23" spans="1:24" s="30" customFormat="1" ht="22.5" customHeight="1">
      <c r="A23" s="4" t="s">
        <v>72</v>
      </c>
      <c r="B23" s="112">
        <v>15857</v>
      </c>
      <c r="C23" s="112">
        <v>1312</v>
      </c>
      <c r="D23" s="112">
        <v>20807</v>
      </c>
      <c r="E23" s="112">
        <v>16840</v>
      </c>
      <c r="F23" s="112">
        <f>G23/E23*1000</f>
        <v>1229.6318289786223</v>
      </c>
      <c r="G23" s="112">
        <v>20707</v>
      </c>
      <c r="H23" s="112">
        <f>D23-G23</f>
        <v>100</v>
      </c>
      <c r="I23" s="76">
        <f>H23/G23*100</f>
        <v>0.4829284782923649</v>
      </c>
      <c r="K23" s="146"/>
      <c r="L23" s="144"/>
      <c r="M23" s="144"/>
      <c r="N23" s="146"/>
      <c r="O23" s="144"/>
      <c r="P23" s="144"/>
      <c r="Q23" s="144"/>
      <c r="R23" s="144"/>
      <c r="S23" s="144"/>
      <c r="T23" s="144"/>
      <c r="U23" s="144"/>
      <c r="V23" s="144"/>
      <c r="W23" s="144"/>
      <c r="X23" s="144"/>
    </row>
    <row r="24" spans="1:24" s="30" customFormat="1" ht="22.5" customHeight="1">
      <c r="A24" s="4" t="s">
        <v>73</v>
      </c>
      <c r="B24" s="112">
        <v>4540</v>
      </c>
      <c r="C24" s="112">
        <v>1249</v>
      </c>
      <c r="D24" s="112">
        <v>5670</v>
      </c>
      <c r="E24" s="112">
        <v>4105</v>
      </c>
      <c r="F24" s="112">
        <f>G24/E24*1000</f>
        <v>1246.285018270402</v>
      </c>
      <c r="G24" s="112">
        <v>5116</v>
      </c>
      <c r="H24" s="112">
        <f>D24-G24</f>
        <v>554</v>
      </c>
      <c r="I24" s="76">
        <f>H24/G24*100</f>
        <v>10.828772478498827</v>
      </c>
      <c r="K24" s="146"/>
      <c r="L24" s="144"/>
      <c r="M24" s="144"/>
      <c r="N24" s="146"/>
      <c r="O24" s="144"/>
      <c r="P24" s="144"/>
      <c r="Q24" s="144"/>
      <c r="R24" s="144"/>
      <c r="S24" s="144"/>
      <c r="T24" s="144"/>
      <c r="U24" s="144"/>
      <c r="V24" s="144"/>
      <c r="W24" s="144"/>
      <c r="X24" s="144"/>
    </row>
    <row r="25" spans="1:24" s="30" customFormat="1" ht="22.5" customHeight="1">
      <c r="A25" s="4" t="s">
        <v>5</v>
      </c>
      <c r="B25" s="112">
        <v>939</v>
      </c>
      <c r="C25" s="112">
        <v>1395</v>
      </c>
      <c r="D25" s="112">
        <v>1310</v>
      </c>
      <c r="E25" s="112">
        <v>318</v>
      </c>
      <c r="F25" s="112">
        <f>G25/E25*1000</f>
        <v>1132.0754716981132</v>
      </c>
      <c r="G25" s="112">
        <v>360</v>
      </c>
      <c r="H25" s="112">
        <f>D25-G25</f>
        <v>950</v>
      </c>
      <c r="I25" s="76">
        <f>H25/G25*100</f>
        <v>263.88888888888886</v>
      </c>
      <c r="K25" s="146"/>
      <c r="L25" s="144"/>
      <c r="M25" s="144"/>
      <c r="N25" s="146"/>
      <c r="O25" s="144"/>
      <c r="P25" s="142"/>
      <c r="Q25" s="144"/>
      <c r="R25" s="144"/>
      <c r="S25" s="144"/>
      <c r="T25" s="144"/>
      <c r="U25" s="144"/>
      <c r="V25" s="144"/>
      <c r="W25" s="144"/>
      <c r="X25" s="144"/>
    </row>
    <row r="26" spans="1:24" s="30" customFormat="1" ht="22.5" customHeight="1">
      <c r="A26" s="4" t="s">
        <v>74</v>
      </c>
      <c r="B26" s="112"/>
      <c r="C26" s="112"/>
      <c r="D26" s="112"/>
      <c r="E26" s="112"/>
      <c r="F26" s="112"/>
      <c r="G26" s="112"/>
      <c r="H26" s="81"/>
      <c r="I26" s="76"/>
      <c r="K26" s="146"/>
      <c r="L26" s="144"/>
      <c r="M26" s="144"/>
      <c r="N26" s="146"/>
      <c r="O26" s="144"/>
      <c r="P26" s="144"/>
      <c r="Q26" s="144"/>
      <c r="R26" s="144"/>
      <c r="S26" s="144"/>
      <c r="T26" s="144"/>
      <c r="U26" s="144"/>
      <c r="V26" s="144"/>
      <c r="W26" s="144"/>
      <c r="X26" s="144"/>
    </row>
    <row r="27" spans="1:8" ht="21.75" customHeight="1">
      <c r="A27" s="1"/>
      <c r="B27" s="34"/>
      <c r="C27" s="34"/>
      <c r="D27" s="34"/>
      <c r="E27" s="121">
        <v>25</v>
      </c>
      <c r="G27" s="34"/>
      <c r="H27" s="34"/>
    </row>
  </sheetData>
  <sheetProtection/>
  <mergeCells count="12">
    <mergeCell ref="A1:I1"/>
    <mergeCell ref="A3:A4"/>
    <mergeCell ref="B3:D3"/>
    <mergeCell ref="E3:G3"/>
    <mergeCell ref="H3:I3"/>
    <mergeCell ref="G2:I2"/>
    <mergeCell ref="A17:I17"/>
    <mergeCell ref="A19:A20"/>
    <mergeCell ref="B19:D19"/>
    <mergeCell ref="E19:G19"/>
    <mergeCell ref="H19:I19"/>
    <mergeCell ref="G18:I18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3">
      <selection activeCell="I26" sqref="I26"/>
    </sheetView>
  </sheetViews>
  <sheetFormatPr defaultColWidth="9.00390625" defaultRowHeight="14.25"/>
  <cols>
    <col min="1" max="1" width="9.125" style="0" customWidth="1"/>
    <col min="2" max="7" width="7.625" style="15" customWidth="1"/>
    <col min="8" max="8" width="10.625" style="15" customWidth="1"/>
    <col min="9" max="9" width="9.75390625" style="15" customWidth="1"/>
  </cols>
  <sheetData>
    <row r="1" spans="1:9" ht="35.25" customHeight="1">
      <c r="A1" s="187" t="s">
        <v>26</v>
      </c>
      <c r="B1" s="187"/>
      <c r="C1" s="187"/>
      <c r="D1" s="187"/>
      <c r="E1" s="187"/>
      <c r="F1" s="187"/>
      <c r="G1" s="187"/>
      <c r="H1" s="187"/>
      <c r="I1" s="187"/>
    </row>
    <row r="2" spans="1:9" s="2" customFormat="1" ht="20.25" customHeight="1">
      <c r="A2" s="15"/>
      <c r="B2" s="16"/>
      <c r="C2" s="16"/>
      <c r="D2" s="16"/>
      <c r="E2" s="16"/>
      <c r="F2" s="16"/>
      <c r="G2" s="224" t="s">
        <v>39</v>
      </c>
      <c r="H2" s="224"/>
      <c r="I2" s="224"/>
    </row>
    <row r="3" spans="1:9" s="30" customFormat="1" ht="22.5" customHeight="1">
      <c r="A3" s="188"/>
      <c r="B3" s="219" t="s">
        <v>208</v>
      </c>
      <c r="C3" s="197"/>
      <c r="D3" s="197"/>
      <c r="E3" s="223" t="s">
        <v>194</v>
      </c>
      <c r="F3" s="197"/>
      <c r="G3" s="197"/>
      <c r="H3" s="219" t="s">
        <v>214</v>
      </c>
      <c r="I3" s="190"/>
    </row>
    <row r="4" spans="1:9" s="30" customFormat="1" ht="22.5" customHeight="1">
      <c r="A4" s="188"/>
      <c r="B4" s="17" t="s">
        <v>23</v>
      </c>
      <c r="C4" s="17" t="s">
        <v>24</v>
      </c>
      <c r="D4" s="17" t="s">
        <v>1</v>
      </c>
      <c r="E4" s="17" t="s">
        <v>23</v>
      </c>
      <c r="F4" s="17" t="s">
        <v>24</v>
      </c>
      <c r="G4" s="17" t="s">
        <v>1</v>
      </c>
      <c r="H4" s="17" t="s">
        <v>2</v>
      </c>
      <c r="I4" s="22" t="s">
        <v>3</v>
      </c>
    </row>
    <row r="5" spans="1:14" s="30" customFormat="1" ht="22.5" customHeight="1">
      <c r="A5" s="64" t="s">
        <v>4</v>
      </c>
      <c r="B5" s="112">
        <v>18254</v>
      </c>
      <c r="C5" s="112">
        <v>1358</v>
      </c>
      <c r="D5" s="112">
        <v>24783</v>
      </c>
      <c r="E5" s="112">
        <v>18144</v>
      </c>
      <c r="F5" s="112">
        <f aca="true" t="shared" si="0" ref="F5:F10">G5/E5*1000</f>
        <v>1311.5079365079366</v>
      </c>
      <c r="G5" s="112">
        <v>23796</v>
      </c>
      <c r="H5" s="81">
        <f>D5-G5</f>
        <v>987</v>
      </c>
      <c r="I5" s="76">
        <f>H5/G5*100</f>
        <v>4.147755925365608</v>
      </c>
      <c r="K5" s="32"/>
      <c r="L5" s="32"/>
      <c r="M5" s="32"/>
      <c r="N5" s="32"/>
    </row>
    <row r="6" spans="1:14" s="30" customFormat="1" ht="22.5" customHeight="1">
      <c r="A6" s="64" t="s">
        <v>119</v>
      </c>
      <c r="B6" s="112">
        <v>2756</v>
      </c>
      <c r="C6" s="112">
        <v>1408</v>
      </c>
      <c r="D6" s="112">
        <v>3881</v>
      </c>
      <c r="E6" s="112">
        <v>2710</v>
      </c>
      <c r="F6" s="112">
        <f t="shared" si="0"/>
        <v>1332.1033210332102</v>
      </c>
      <c r="G6" s="112">
        <v>3610</v>
      </c>
      <c r="H6" s="81">
        <f>D6-G6</f>
        <v>271</v>
      </c>
      <c r="I6" s="76">
        <f>H6/G6*100</f>
        <v>7.5069252077562325</v>
      </c>
      <c r="K6" s="32"/>
      <c r="N6" s="32"/>
    </row>
    <row r="7" spans="1:14" s="30" customFormat="1" ht="22.5" customHeight="1">
      <c r="A7" s="64" t="s">
        <v>120</v>
      </c>
      <c r="B7" s="112">
        <v>9448</v>
      </c>
      <c r="C7" s="112">
        <v>1448</v>
      </c>
      <c r="D7" s="112">
        <v>13677</v>
      </c>
      <c r="E7" s="112">
        <v>9462</v>
      </c>
      <c r="F7" s="112">
        <f t="shared" si="0"/>
        <v>1405.1997463538364</v>
      </c>
      <c r="G7" s="112">
        <v>13296</v>
      </c>
      <c r="H7" s="81">
        <f>D7-G7</f>
        <v>381</v>
      </c>
      <c r="I7" s="76">
        <f>H7/G7*100</f>
        <v>2.8655234657039714</v>
      </c>
      <c r="K7" s="32"/>
      <c r="N7" s="32"/>
    </row>
    <row r="8" spans="1:14" s="30" customFormat="1" ht="22.5" customHeight="1">
      <c r="A8" s="64" t="s">
        <v>121</v>
      </c>
      <c r="B8" s="112">
        <v>4760</v>
      </c>
      <c r="C8" s="112">
        <v>1236</v>
      </c>
      <c r="D8" s="112">
        <v>5885</v>
      </c>
      <c r="E8" s="112">
        <v>4655</v>
      </c>
      <c r="F8" s="112">
        <f t="shared" si="0"/>
        <v>1192.2663802363052</v>
      </c>
      <c r="G8" s="112">
        <v>5550</v>
      </c>
      <c r="H8" s="81">
        <f>D8-G8</f>
        <v>335</v>
      </c>
      <c r="I8" s="76">
        <f>H8/G8*100</f>
        <v>6.036036036036037</v>
      </c>
      <c r="K8" s="32"/>
      <c r="N8" s="32"/>
    </row>
    <row r="9" spans="1:14" s="30" customFormat="1" ht="22.5" customHeight="1">
      <c r="A9" s="64" t="s">
        <v>5</v>
      </c>
      <c r="B9" s="112">
        <v>1290</v>
      </c>
      <c r="C9" s="112">
        <v>1039</v>
      </c>
      <c r="D9" s="112">
        <v>1340</v>
      </c>
      <c r="E9" s="112">
        <v>1294</v>
      </c>
      <c r="F9" s="112">
        <f t="shared" si="0"/>
        <v>1013.1375579598146</v>
      </c>
      <c r="G9" s="112">
        <v>1311</v>
      </c>
      <c r="H9" s="81">
        <f>D9-G9</f>
        <v>29</v>
      </c>
      <c r="I9" s="76">
        <f>H9/G9*100</f>
        <v>2.212051868802441</v>
      </c>
      <c r="K9" s="32"/>
      <c r="N9" s="32"/>
    </row>
    <row r="10" spans="1:14" s="30" customFormat="1" ht="22.5" customHeight="1">
      <c r="A10" s="64" t="s">
        <v>122</v>
      </c>
      <c r="B10" s="112"/>
      <c r="C10" s="112"/>
      <c r="D10" s="112"/>
      <c r="E10" s="112">
        <v>23</v>
      </c>
      <c r="F10" s="112">
        <f t="shared" si="0"/>
        <v>1260.8695652173913</v>
      </c>
      <c r="G10" s="112">
        <v>29</v>
      </c>
      <c r="H10" s="81"/>
      <c r="I10" s="76"/>
      <c r="K10" s="32"/>
      <c r="N10" s="32"/>
    </row>
    <row r="11" spans="1:14" ht="22.5" customHeight="1">
      <c r="A11" s="23"/>
      <c r="B11" s="24"/>
      <c r="C11" s="24"/>
      <c r="D11" s="24"/>
      <c r="E11" s="136">
        <v>26</v>
      </c>
      <c r="F11" s="136"/>
      <c r="G11" s="24"/>
      <c r="H11" s="24"/>
      <c r="I11" s="26"/>
      <c r="K11" s="32"/>
      <c r="N11" s="32"/>
    </row>
    <row r="12" spans="1:14" ht="22.5" customHeight="1">
      <c r="A12" s="23"/>
      <c r="B12" s="24"/>
      <c r="C12" s="24"/>
      <c r="D12" s="24"/>
      <c r="E12" s="24"/>
      <c r="F12" s="24"/>
      <c r="G12" s="24"/>
      <c r="H12" s="25"/>
      <c r="I12" s="26"/>
      <c r="K12" s="32"/>
      <c r="N12" s="32"/>
    </row>
    <row r="13" spans="1:14" ht="22.5" customHeight="1">
      <c r="A13" s="23"/>
      <c r="B13" s="24"/>
      <c r="C13" s="24"/>
      <c r="D13" s="24"/>
      <c r="E13" s="24"/>
      <c r="F13" s="24"/>
      <c r="G13" s="24"/>
      <c r="H13" s="25"/>
      <c r="I13" s="26"/>
      <c r="K13" s="32"/>
      <c r="N13" s="32"/>
    </row>
    <row r="14" spans="11:14" ht="14.25">
      <c r="K14" s="32"/>
      <c r="N14" s="32"/>
    </row>
    <row r="15" spans="1:14" ht="34.5" customHeight="1">
      <c r="A15" s="187" t="s">
        <v>25</v>
      </c>
      <c r="B15" s="187"/>
      <c r="C15" s="187"/>
      <c r="D15" s="187"/>
      <c r="E15" s="187"/>
      <c r="F15" s="187"/>
      <c r="G15" s="187"/>
      <c r="H15" s="187"/>
      <c r="I15" s="187"/>
      <c r="K15" s="32"/>
      <c r="N15" s="32"/>
    </row>
    <row r="16" spans="1:14" s="2" customFormat="1" ht="20.25" customHeight="1">
      <c r="A16" s="15"/>
      <c r="B16" s="16"/>
      <c r="C16" s="16"/>
      <c r="D16" s="16"/>
      <c r="E16" s="16"/>
      <c r="F16" s="16"/>
      <c r="G16" s="224" t="s">
        <v>39</v>
      </c>
      <c r="H16" s="224"/>
      <c r="I16" s="224"/>
      <c r="K16" s="32"/>
      <c r="N16" s="32"/>
    </row>
    <row r="17" spans="1:14" s="30" customFormat="1" ht="22.5" customHeight="1">
      <c r="A17" s="188"/>
      <c r="B17" s="219" t="s">
        <v>208</v>
      </c>
      <c r="C17" s="197"/>
      <c r="D17" s="197"/>
      <c r="E17" s="220" t="s">
        <v>192</v>
      </c>
      <c r="F17" s="197"/>
      <c r="G17" s="197"/>
      <c r="H17" s="221" t="s">
        <v>210</v>
      </c>
      <c r="I17" s="217"/>
      <c r="K17" s="32"/>
      <c r="N17" s="32"/>
    </row>
    <row r="18" spans="1:14" s="30" customFormat="1" ht="22.5" customHeight="1">
      <c r="A18" s="188"/>
      <c r="B18" s="17" t="s">
        <v>23</v>
      </c>
      <c r="C18" s="17" t="s">
        <v>24</v>
      </c>
      <c r="D18" s="17" t="s">
        <v>1</v>
      </c>
      <c r="E18" s="17" t="s">
        <v>23</v>
      </c>
      <c r="F18" s="17" t="s">
        <v>24</v>
      </c>
      <c r="G18" s="17" t="s">
        <v>1</v>
      </c>
      <c r="H18" s="17" t="s">
        <v>2</v>
      </c>
      <c r="I18" s="22" t="s">
        <v>3</v>
      </c>
      <c r="K18" s="32"/>
      <c r="N18" s="32"/>
    </row>
    <row r="19" spans="1:14" s="30" customFormat="1" ht="22.5" customHeight="1">
      <c r="A19" s="64" t="s">
        <v>4</v>
      </c>
      <c r="B19" s="112">
        <v>19658</v>
      </c>
      <c r="C19" s="112">
        <v>1386</v>
      </c>
      <c r="D19" s="112">
        <v>27244</v>
      </c>
      <c r="E19" s="112">
        <v>17514</v>
      </c>
      <c r="F19" s="112">
        <f aca="true" t="shared" si="1" ref="F19:F24">G19/E19*1000</f>
        <v>1300.8450382551102</v>
      </c>
      <c r="G19" s="112">
        <v>22783</v>
      </c>
      <c r="H19" s="81">
        <f>D19-G19</f>
        <v>4461</v>
      </c>
      <c r="I19" s="76">
        <f>H19/G19*100</f>
        <v>19.58038888645042</v>
      </c>
      <c r="K19" s="32"/>
      <c r="N19" s="32"/>
    </row>
    <row r="20" spans="1:14" s="30" customFormat="1" ht="22.5" customHeight="1">
      <c r="A20" s="64" t="s">
        <v>119</v>
      </c>
      <c r="B20" s="112">
        <v>2281</v>
      </c>
      <c r="C20" s="112">
        <v>1313</v>
      </c>
      <c r="D20" s="112">
        <v>2995</v>
      </c>
      <c r="E20" s="112">
        <v>1980</v>
      </c>
      <c r="F20" s="112">
        <f t="shared" si="1"/>
        <v>1259.5959595959596</v>
      </c>
      <c r="G20" s="112">
        <v>2494</v>
      </c>
      <c r="H20" s="81">
        <f>D20-G20</f>
        <v>501</v>
      </c>
      <c r="I20" s="76">
        <f>H20/G20*100</f>
        <v>20.088211708099436</v>
      </c>
      <c r="K20" s="32"/>
      <c r="N20" s="32"/>
    </row>
    <row r="21" spans="1:14" s="30" customFormat="1" ht="22.5" customHeight="1">
      <c r="A21" s="64" t="s">
        <v>120</v>
      </c>
      <c r="B21" s="112">
        <v>12775</v>
      </c>
      <c r="C21" s="112">
        <v>1355</v>
      </c>
      <c r="D21" s="112">
        <v>17316</v>
      </c>
      <c r="E21" s="112">
        <v>11023</v>
      </c>
      <c r="F21" s="112">
        <f t="shared" si="1"/>
        <v>1276.059149051982</v>
      </c>
      <c r="G21" s="112">
        <v>14066</v>
      </c>
      <c r="H21" s="81">
        <f>D21-G21</f>
        <v>3250</v>
      </c>
      <c r="I21" s="76">
        <f>H21/G21*100</f>
        <v>23.10536044362292</v>
      </c>
      <c r="K21" s="32"/>
      <c r="N21" s="32"/>
    </row>
    <row r="22" spans="1:14" s="30" customFormat="1" ht="22.5" customHeight="1">
      <c r="A22" s="64" t="s">
        <v>121</v>
      </c>
      <c r="B22" s="112">
        <v>3734</v>
      </c>
      <c r="C22" s="112">
        <v>1532</v>
      </c>
      <c r="D22" s="112">
        <v>5722</v>
      </c>
      <c r="E22" s="112">
        <v>3625</v>
      </c>
      <c r="F22" s="112">
        <f t="shared" si="1"/>
        <v>1376.8275862068965</v>
      </c>
      <c r="G22" s="112">
        <v>4991</v>
      </c>
      <c r="H22" s="81">
        <f>D22-G22</f>
        <v>731</v>
      </c>
      <c r="I22" s="76">
        <f>H22/G22*100</f>
        <v>14.646363454217592</v>
      </c>
      <c r="K22" s="32"/>
      <c r="N22" s="32"/>
    </row>
    <row r="23" spans="1:14" s="30" customFormat="1" ht="22.5" customHeight="1">
      <c r="A23" s="64" t="s">
        <v>5</v>
      </c>
      <c r="B23" s="112">
        <v>868</v>
      </c>
      <c r="C23" s="112">
        <v>1395</v>
      </c>
      <c r="D23" s="112">
        <v>1211</v>
      </c>
      <c r="E23" s="112">
        <v>874</v>
      </c>
      <c r="F23" s="112">
        <f t="shared" si="1"/>
        <v>1395.8810068649884</v>
      </c>
      <c r="G23" s="112">
        <v>1220</v>
      </c>
      <c r="H23" s="81">
        <f>D23-G23</f>
        <v>-9</v>
      </c>
      <c r="I23" s="76">
        <f>H23/G23*100</f>
        <v>-0.7377049180327869</v>
      </c>
      <c r="K23" s="32"/>
      <c r="N23" s="32"/>
    </row>
    <row r="24" spans="1:14" s="30" customFormat="1" ht="22.5" customHeight="1">
      <c r="A24" s="64" t="s">
        <v>122</v>
      </c>
      <c r="B24" s="112"/>
      <c r="C24" s="112"/>
      <c r="D24" s="112"/>
      <c r="E24" s="112">
        <v>12</v>
      </c>
      <c r="F24" s="112">
        <f t="shared" si="1"/>
        <v>1000</v>
      </c>
      <c r="G24" s="112">
        <v>12</v>
      </c>
      <c r="H24" s="81"/>
      <c r="I24" s="76"/>
      <c r="K24" s="32"/>
      <c r="N24" s="32"/>
    </row>
    <row r="25" spans="1:9" s="28" customFormat="1" ht="24.75" customHeight="1">
      <c r="A25" s="33" t="s">
        <v>0</v>
      </c>
      <c r="B25" s="45"/>
      <c r="C25" s="45"/>
      <c r="D25" s="45"/>
      <c r="E25" s="135">
        <v>27</v>
      </c>
      <c r="F25" s="135"/>
      <c r="G25" s="45"/>
      <c r="H25" s="45"/>
      <c r="I25" s="29"/>
    </row>
    <row r="26" ht="14.25">
      <c r="F26" s="95"/>
    </row>
  </sheetData>
  <sheetProtection/>
  <mergeCells count="12">
    <mergeCell ref="A15:I15"/>
    <mergeCell ref="A17:A18"/>
    <mergeCell ref="B17:D17"/>
    <mergeCell ref="E17:G17"/>
    <mergeCell ref="H17:I17"/>
    <mergeCell ref="G16:I16"/>
    <mergeCell ref="A1:I1"/>
    <mergeCell ref="A3:A4"/>
    <mergeCell ref="B3:D3"/>
    <mergeCell ref="E3:G3"/>
    <mergeCell ref="H3:I3"/>
    <mergeCell ref="G2:I2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K16" sqref="K16"/>
    </sheetView>
  </sheetViews>
  <sheetFormatPr defaultColWidth="9.00390625" defaultRowHeight="14.25"/>
  <cols>
    <col min="1" max="1" width="11.625" style="0" customWidth="1"/>
    <col min="2" max="7" width="10.625" style="15" customWidth="1"/>
    <col min="8" max="9" width="8.375" style="0" customWidth="1"/>
  </cols>
  <sheetData>
    <row r="1" spans="1:7" ht="27.75" customHeight="1">
      <c r="A1" s="187" t="s">
        <v>84</v>
      </c>
      <c r="B1" s="187"/>
      <c r="C1" s="187"/>
      <c r="D1" s="187"/>
      <c r="E1" s="187"/>
      <c r="F1" s="187"/>
      <c r="G1" s="187"/>
    </row>
    <row r="2" spans="1:7" ht="20.25" customHeight="1">
      <c r="A2" s="15"/>
      <c r="B2" s="16"/>
      <c r="C2" s="16"/>
      <c r="D2" s="16"/>
      <c r="E2" s="202" t="s">
        <v>40</v>
      </c>
      <c r="F2" s="202"/>
      <c r="G2" s="202"/>
    </row>
    <row r="3" spans="1:7" s="30" customFormat="1" ht="19.5" customHeight="1">
      <c r="A3" s="225"/>
      <c r="B3" s="227" t="s">
        <v>211</v>
      </c>
      <c r="C3" s="188"/>
      <c r="D3" s="228" t="s">
        <v>193</v>
      </c>
      <c r="E3" s="188"/>
      <c r="F3" s="164" t="s">
        <v>215</v>
      </c>
      <c r="G3" s="82"/>
    </row>
    <row r="4" spans="1:7" s="30" customFormat="1" ht="30.75" customHeight="1">
      <c r="A4" s="226"/>
      <c r="B4" s="67" t="s">
        <v>188</v>
      </c>
      <c r="C4" s="17" t="s">
        <v>1</v>
      </c>
      <c r="D4" s="67" t="s">
        <v>187</v>
      </c>
      <c r="E4" s="17" t="s">
        <v>1</v>
      </c>
      <c r="F4" s="17" t="s">
        <v>2</v>
      </c>
      <c r="G4" s="22" t="s">
        <v>3</v>
      </c>
    </row>
    <row r="5" spans="1:7" s="30" customFormat="1" ht="19.5" customHeight="1">
      <c r="A5" s="64" t="s">
        <v>124</v>
      </c>
      <c r="B5" s="112">
        <v>14174</v>
      </c>
      <c r="C5" s="112">
        <v>25817</v>
      </c>
      <c r="D5" s="112">
        <v>13550</v>
      </c>
      <c r="E5" s="112">
        <v>25054</v>
      </c>
      <c r="F5" s="112">
        <f>C5-E5</f>
        <v>763</v>
      </c>
      <c r="G5" s="76">
        <f>F5/E5*100</f>
        <v>3.0454218887203637</v>
      </c>
    </row>
    <row r="6" spans="1:7" s="30" customFormat="1" ht="19.5" customHeight="1">
      <c r="A6" s="64" t="s">
        <v>125</v>
      </c>
      <c r="B6" s="112">
        <v>97</v>
      </c>
      <c r="C6" s="112">
        <v>60</v>
      </c>
      <c r="D6" s="112">
        <v>91</v>
      </c>
      <c r="E6" s="112">
        <v>65</v>
      </c>
      <c r="F6" s="112">
        <f aca="true" t="shared" si="0" ref="F6:F14">C6-E6</f>
        <v>-5</v>
      </c>
      <c r="G6" s="76">
        <f aca="true" t="shared" si="1" ref="G6:G14">F6/E6*100</f>
        <v>-7.6923076923076925</v>
      </c>
    </row>
    <row r="7" spans="1:7" s="30" customFormat="1" ht="19.5" customHeight="1">
      <c r="A7" s="64" t="s">
        <v>126</v>
      </c>
      <c r="B7" s="112">
        <v>1746</v>
      </c>
      <c r="C7" s="112">
        <v>1611</v>
      </c>
      <c r="D7" s="112">
        <v>1749</v>
      </c>
      <c r="E7" s="112">
        <v>1545</v>
      </c>
      <c r="F7" s="112">
        <f t="shared" si="0"/>
        <v>66</v>
      </c>
      <c r="G7" s="76">
        <f t="shared" si="1"/>
        <v>4.271844660194175</v>
      </c>
    </row>
    <row r="8" spans="1:9" s="30" customFormat="1" ht="19.5" customHeight="1">
      <c r="A8" s="64" t="s">
        <v>127</v>
      </c>
      <c r="B8" s="112">
        <v>84</v>
      </c>
      <c r="C8" s="112">
        <v>64</v>
      </c>
      <c r="D8" s="112">
        <v>86</v>
      </c>
      <c r="E8" s="112">
        <v>103</v>
      </c>
      <c r="F8" s="112">
        <f t="shared" si="0"/>
        <v>-39</v>
      </c>
      <c r="G8" s="76">
        <f t="shared" si="1"/>
        <v>-37.86407766990291</v>
      </c>
      <c r="I8" s="32"/>
    </row>
    <row r="9" spans="1:9" s="30" customFormat="1" ht="19.5" customHeight="1">
      <c r="A9" s="64" t="s">
        <v>128</v>
      </c>
      <c r="B9" s="112">
        <v>110</v>
      </c>
      <c r="C9" s="112">
        <v>158</v>
      </c>
      <c r="D9" s="112">
        <v>114</v>
      </c>
      <c r="E9" s="112">
        <v>169</v>
      </c>
      <c r="F9" s="112">
        <f t="shared" si="0"/>
        <v>-11</v>
      </c>
      <c r="G9" s="76">
        <f t="shared" si="1"/>
        <v>-6.508875739644971</v>
      </c>
      <c r="I9" s="32"/>
    </row>
    <row r="10" spans="1:7" s="30" customFormat="1" ht="19.5" customHeight="1">
      <c r="A10" s="64" t="s">
        <v>129</v>
      </c>
      <c r="B10" s="112">
        <v>8170</v>
      </c>
      <c r="C10" s="112">
        <v>17845</v>
      </c>
      <c r="D10" s="112">
        <v>7893</v>
      </c>
      <c r="E10" s="112">
        <v>17206</v>
      </c>
      <c r="F10" s="112">
        <f t="shared" si="0"/>
        <v>639</v>
      </c>
      <c r="G10" s="76">
        <f t="shared" si="1"/>
        <v>3.7138207601999302</v>
      </c>
    </row>
    <row r="11" spans="1:7" s="30" customFormat="1" ht="19.5" customHeight="1">
      <c r="A11" s="64" t="s">
        <v>130</v>
      </c>
      <c r="B11" s="112">
        <v>0</v>
      </c>
      <c r="C11" s="112">
        <v>45</v>
      </c>
      <c r="D11" s="112">
        <v>77</v>
      </c>
      <c r="E11" s="112">
        <v>86</v>
      </c>
      <c r="F11" s="112">
        <f t="shared" si="0"/>
        <v>-41</v>
      </c>
      <c r="G11" s="76">
        <f t="shared" si="1"/>
        <v>-47.674418604651166</v>
      </c>
    </row>
    <row r="12" spans="1:7" s="30" customFormat="1" ht="19.5" customHeight="1">
      <c r="A12" s="118" t="s">
        <v>131</v>
      </c>
      <c r="B12" s="112">
        <v>244</v>
      </c>
      <c r="C12" s="112">
        <v>262</v>
      </c>
      <c r="D12" s="112">
        <v>246</v>
      </c>
      <c r="E12" s="112">
        <v>254</v>
      </c>
      <c r="F12" s="112">
        <f t="shared" si="0"/>
        <v>8</v>
      </c>
      <c r="G12" s="76">
        <f t="shared" si="1"/>
        <v>3.149606299212598</v>
      </c>
    </row>
    <row r="13" spans="1:7" s="30" customFormat="1" ht="19.5" customHeight="1">
      <c r="A13" s="138" t="s">
        <v>178</v>
      </c>
      <c r="B13" s="112">
        <v>808</v>
      </c>
      <c r="C13" s="112">
        <v>1103</v>
      </c>
      <c r="D13" s="112">
        <v>807</v>
      </c>
      <c r="E13" s="112">
        <v>1111</v>
      </c>
      <c r="F13" s="112">
        <f t="shared" si="0"/>
        <v>-8</v>
      </c>
      <c r="G13" s="76">
        <f t="shared" si="1"/>
        <v>-0.7200720072007201</v>
      </c>
    </row>
    <row r="14" spans="1:7" s="30" customFormat="1" ht="19.5" customHeight="1">
      <c r="A14" s="64" t="s">
        <v>132</v>
      </c>
      <c r="B14" s="112">
        <f>B5-B6-B7-B8-B9-B10-B11-B12-B13</f>
        <v>2915</v>
      </c>
      <c r="C14" s="112">
        <f>C5-C6-C7-C8-C9-C10-C11-C12-C13</f>
        <v>4669</v>
      </c>
      <c r="D14" s="112">
        <f>D5-D6-D7-D8-D9-D10-D11-D12-D13</f>
        <v>2487</v>
      </c>
      <c r="E14" s="112">
        <f>E5-E6-E7-E8-E9-E10-E11-E12-E13</f>
        <v>4515</v>
      </c>
      <c r="F14" s="112">
        <f t="shared" si="0"/>
        <v>154</v>
      </c>
      <c r="G14" s="76">
        <f t="shared" si="1"/>
        <v>3.4108527131782944</v>
      </c>
    </row>
    <row r="15" spans="1:7" s="28" customFormat="1" ht="19.5" customHeight="1">
      <c r="A15" s="23"/>
      <c r="B15" s="35"/>
      <c r="C15" s="35"/>
      <c r="D15" s="136">
        <v>28</v>
      </c>
      <c r="E15" s="136"/>
      <c r="F15" s="36"/>
      <c r="G15" s="37"/>
    </row>
    <row r="16" ht="21" customHeight="1">
      <c r="E16" s="96"/>
    </row>
    <row r="17" ht="21" customHeight="1"/>
  </sheetData>
  <sheetProtection/>
  <mergeCells count="5">
    <mergeCell ref="A1:G1"/>
    <mergeCell ref="E2:G2"/>
    <mergeCell ref="A3:A4"/>
    <mergeCell ref="B3:C3"/>
    <mergeCell ref="D3:E3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10.125" style="0" customWidth="1"/>
    <col min="2" max="3" width="8.50390625" style="15" customWidth="1"/>
    <col min="4" max="4" width="7.75390625" style="15" customWidth="1"/>
    <col min="5" max="5" width="8.25390625" style="15" customWidth="1"/>
    <col min="6" max="6" width="8.00390625" style="15" customWidth="1"/>
    <col min="7" max="7" width="9.375" style="15" customWidth="1"/>
    <col min="8" max="9" width="8.375" style="0" customWidth="1"/>
  </cols>
  <sheetData>
    <row r="1" spans="1:9" ht="34.5" customHeight="1">
      <c r="A1" s="187" t="s">
        <v>85</v>
      </c>
      <c r="B1" s="187"/>
      <c r="C1" s="187"/>
      <c r="D1" s="187"/>
      <c r="E1" s="187"/>
      <c r="F1" s="187"/>
      <c r="G1" s="187"/>
      <c r="H1" s="229"/>
      <c r="I1" s="229"/>
    </row>
    <row r="2" spans="1:9" ht="19.5" customHeight="1">
      <c r="A2" s="15"/>
      <c r="B2" s="16"/>
      <c r="C2" s="16"/>
      <c r="D2" s="16"/>
      <c r="E2" s="202" t="s">
        <v>143</v>
      </c>
      <c r="F2" s="202"/>
      <c r="G2" s="202"/>
      <c r="H2" s="202"/>
      <c r="I2" s="202"/>
    </row>
    <row r="3" spans="1:9" s="28" customFormat="1" ht="22.5" customHeight="1">
      <c r="A3" s="188"/>
      <c r="B3" s="219" t="s">
        <v>208</v>
      </c>
      <c r="C3" s="197"/>
      <c r="D3" s="220" t="s">
        <v>192</v>
      </c>
      <c r="E3" s="197"/>
      <c r="F3" s="219" t="s">
        <v>216</v>
      </c>
      <c r="G3" s="197"/>
      <c r="H3" s="197"/>
      <c r="I3" s="231"/>
    </row>
    <row r="4" spans="1:9" s="28" customFormat="1" ht="22.5" customHeight="1">
      <c r="A4" s="188"/>
      <c r="B4" s="230" t="s">
        <v>133</v>
      </c>
      <c r="C4" s="230" t="s">
        <v>134</v>
      </c>
      <c r="D4" s="230" t="s">
        <v>133</v>
      </c>
      <c r="E4" s="230" t="s">
        <v>134</v>
      </c>
      <c r="F4" s="230" t="s">
        <v>6</v>
      </c>
      <c r="G4" s="197"/>
      <c r="H4" s="197" t="s">
        <v>134</v>
      </c>
      <c r="I4" s="190"/>
    </row>
    <row r="5" spans="1:9" s="28" customFormat="1" ht="22.5" customHeight="1">
      <c r="A5" s="188"/>
      <c r="B5" s="230"/>
      <c r="C5" s="230"/>
      <c r="D5" s="230"/>
      <c r="E5" s="230"/>
      <c r="F5" s="17" t="s">
        <v>135</v>
      </c>
      <c r="G5" s="17" t="s">
        <v>136</v>
      </c>
      <c r="H5" s="17" t="s">
        <v>135</v>
      </c>
      <c r="I5" s="22" t="s">
        <v>136</v>
      </c>
    </row>
    <row r="6" spans="1:9" s="28" customFormat="1" ht="22.5" customHeight="1">
      <c r="A6" s="64" t="s">
        <v>137</v>
      </c>
      <c r="B6" s="112">
        <v>14174</v>
      </c>
      <c r="C6" s="112">
        <v>25817</v>
      </c>
      <c r="D6" s="112">
        <v>13550</v>
      </c>
      <c r="E6" s="112">
        <v>25054</v>
      </c>
      <c r="F6" s="112">
        <f aca="true" t="shared" si="0" ref="F6:F11">B6-D6</f>
        <v>624</v>
      </c>
      <c r="G6" s="75">
        <f aca="true" t="shared" si="1" ref="G6:G11">(B6/D6-1)*100</f>
        <v>4.605166051660525</v>
      </c>
      <c r="H6" s="17">
        <f aca="true" t="shared" si="2" ref="H6:H11">C6-E6</f>
        <v>763</v>
      </c>
      <c r="I6" s="76">
        <f aca="true" t="shared" si="3" ref="I6:I11">H6/E6*100</f>
        <v>3.0454218887203637</v>
      </c>
    </row>
    <row r="7" spans="1:9" s="28" customFormat="1" ht="22.5" customHeight="1">
      <c r="A7" s="64" t="s">
        <v>138</v>
      </c>
      <c r="B7" s="112">
        <v>620</v>
      </c>
      <c r="C7" s="112">
        <v>757</v>
      </c>
      <c r="D7" s="112">
        <v>621</v>
      </c>
      <c r="E7" s="112">
        <v>769</v>
      </c>
      <c r="F7" s="112">
        <f t="shared" si="0"/>
        <v>-1</v>
      </c>
      <c r="G7" s="75">
        <f t="shared" si="1"/>
        <v>-0.16103059581320522</v>
      </c>
      <c r="H7" s="17">
        <f t="shared" si="2"/>
        <v>-12</v>
      </c>
      <c r="I7" s="76">
        <f t="shared" si="3"/>
        <v>-1.5604681404421328</v>
      </c>
    </row>
    <row r="8" spans="1:9" s="28" customFormat="1" ht="22.5" customHeight="1">
      <c r="A8" s="64" t="s">
        <v>139</v>
      </c>
      <c r="B8" s="112">
        <v>2664</v>
      </c>
      <c r="C8" s="112">
        <v>3714</v>
      </c>
      <c r="D8" s="112">
        <v>2338</v>
      </c>
      <c r="E8" s="112">
        <v>3292</v>
      </c>
      <c r="F8" s="112">
        <f t="shared" si="0"/>
        <v>326</v>
      </c>
      <c r="G8" s="75">
        <f t="shared" si="1"/>
        <v>13.943541488451672</v>
      </c>
      <c r="H8" s="17">
        <f t="shared" si="2"/>
        <v>422</v>
      </c>
      <c r="I8" s="76">
        <f t="shared" si="3"/>
        <v>12.818955042527339</v>
      </c>
    </row>
    <row r="9" spans="1:9" s="28" customFormat="1" ht="22.5" customHeight="1">
      <c r="A9" s="64" t="s">
        <v>140</v>
      </c>
      <c r="B9" s="112">
        <v>2052</v>
      </c>
      <c r="C9" s="112">
        <v>3286</v>
      </c>
      <c r="D9" s="112">
        <v>2168</v>
      </c>
      <c r="E9" s="112">
        <v>3305</v>
      </c>
      <c r="F9" s="112">
        <f t="shared" si="0"/>
        <v>-116</v>
      </c>
      <c r="G9" s="75">
        <f t="shared" si="1"/>
        <v>-5.350553505535061</v>
      </c>
      <c r="H9" s="17">
        <f t="shared" si="2"/>
        <v>-19</v>
      </c>
      <c r="I9" s="76">
        <f t="shared" si="3"/>
        <v>-0.5748865355521936</v>
      </c>
    </row>
    <row r="10" spans="1:9" s="28" customFormat="1" ht="22.5" customHeight="1">
      <c r="A10" s="64" t="s">
        <v>141</v>
      </c>
      <c r="B10" s="112">
        <v>7314</v>
      </c>
      <c r="C10" s="112">
        <v>16594</v>
      </c>
      <c r="D10" s="112">
        <v>6899</v>
      </c>
      <c r="E10" s="112">
        <v>16283</v>
      </c>
      <c r="F10" s="112">
        <f t="shared" si="0"/>
        <v>415</v>
      </c>
      <c r="G10" s="75">
        <f t="shared" si="1"/>
        <v>6.01536454558631</v>
      </c>
      <c r="H10" s="17">
        <f t="shared" si="2"/>
        <v>311</v>
      </c>
      <c r="I10" s="76">
        <f t="shared" si="3"/>
        <v>1.90996745071547</v>
      </c>
    </row>
    <row r="11" spans="1:9" s="28" customFormat="1" ht="22.5" customHeight="1">
      <c r="A11" s="64" t="s">
        <v>142</v>
      </c>
      <c r="B11" s="112">
        <v>1524</v>
      </c>
      <c r="C11" s="112">
        <v>1466</v>
      </c>
      <c r="D11" s="112">
        <v>1524</v>
      </c>
      <c r="E11" s="112">
        <v>1405</v>
      </c>
      <c r="F11" s="112">
        <f t="shared" si="0"/>
        <v>0</v>
      </c>
      <c r="G11" s="75">
        <f t="shared" si="1"/>
        <v>0</v>
      </c>
      <c r="H11" s="17">
        <f t="shared" si="2"/>
        <v>61</v>
      </c>
      <c r="I11" s="76">
        <f t="shared" si="3"/>
        <v>4.341637010676156</v>
      </c>
    </row>
    <row r="12" spans="1:14" ht="24.75" customHeight="1">
      <c r="A12" s="1" t="s">
        <v>0</v>
      </c>
      <c r="E12" s="136">
        <v>29</v>
      </c>
      <c r="L12" s="28"/>
      <c r="N12" s="28"/>
    </row>
    <row r="13" spans="5:12" ht="14.25">
      <c r="E13" s="96"/>
      <c r="L13" s="28"/>
    </row>
    <row r="14" ht="14.25">
      <c r="L14" s="28"/>
    </row>
    <row r="15" ht="14.25">
      <c r="L15" s="28"/>
    </row>
    <row r="16" ht="14.25">
      <c r="L16" s="28"/>
    </row>
    <row r="17" ht="14.25">
      <c r="L17" s="28"/>
    </row>
  </sheetData>
  <sheetProtection/>
  <mergeCells count="12">
    <mergeCell ref="F4:G4"/>
    <mergeCell ref="F3:I3"/>
    <mergeCell ref="A1:I1"/>
    <mergeCell ref="A3:A5"/>
    <mergeCell ref="H4:I4"/>
    <mergeCell ref="B4:B5"/>
    <mergeCell ref="D4:D5"/>
    <mergeCell ref="E4:E5"/>
    <mergeCell ref="D3:E3"/>
    <mergeCell ref="E2:I2"/>
    <mergeCell ref="C4:C5"/>
    <mergeCell ref="B3:C3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H14" sqref="H14"/>
    </sheetView>
  </sheetViews>
  <sheetFormatPr defaultColWidth="9.00390625" defaultRowHeight="14.25"/>
  <cols>
    <col min="1" max="1" width="16.125" style="0" customWidth="1"/>
    <col min="2" max="5" width="13.625" style="15" customWidth="1"/>
  </cols>
  <sheetData>
    <row r="1" spans="1:5" ht="33.75" customHeight="1">
      <c r="A1" s="187" t="s">
        <v>86</v>
      </c>
      <c r="B1" s="187"/>
      <c r="C1" s="187"/>
      <c r="D1" s="187"/>
      <c r="E1" s="187"/>
    </row>
    <row r="2" spans="1:5" ht="20.25" customHeight="1">
      <c r="A2" s="15"/>
      <c r="B2" s="16"/>
      <c r="C2" s="16"/>
      <c r="D2" s="202" t="s">
        <v>93</v>
      </c>
      <c r="E2" s="202"/>
    </row>
    <row r="3" spans="1:5" s="28" customFormat="1" ht="21.75" customHeight="1">
      <c r="A3" s="188"/>
      <c r="B3" s="163" t="s">
        <v>208</v>
      </c>
      <c r="C3" s="155" t="s">
        <v>192</v>
      </c>
      <c r="D3" s="227" t="s">
        <v>216</v>
      </c>
      <c r="E3" s="209"/>
    </row>
    <row r="4" spans="1:5" s="28" customFormat="1" ht="21.75" customHeight="1">
      <c r="A4" s="188"/>
      <c r="B4" s="64" t="s">
        <v>94</v>
      </c>
      <c r="C4" s="64" t="s">
        <v>94</v>
      </c>
      <c r="D4" s="17" t="s">
        <v>9</v>
      </c>
      <c r="E4" s="22" t="s">
        <v>10</v>
      </c>
    </row>
    <row r="5" spans="1:5" s="28" customFormat="1" ht="21.75" customHeight="1">
      <c r="A5" s="64" t="s">
        <v>4</v>
      </c>
      <c r="B5" s="113">
        <v>3977</v>
      </c>
      <c r="C5" s="113">
        <v>1252</v>
      </c>
      <c r="D5" s="17">
        <f>B5-C5</f>
        <v>2725</v>
      </c>
      <c r="E5" s="68">
        <f>(B5/C5-1)*100</f>
        <v>217.65175718849838</v>
      </c>
    </row>
    <row r="6" spans="1:5" s="28" customFormat="1" ht="21.75" customHeight="1">
      <c r="A6" s="64" t="s">
        <v>119</v>
      </c>
      <c r="B6" s="113"/>
      <c r="C6" s="113"/>
      <c r="D6" s="17"/>
      <c r="E6" s="68"/>
    </row>
    <row r="7" spans="1:5" s="28" customFormat="1" ht="21.75" customHeight="1">
      <c r="A7" s="64" t="s">
        <v>120</v>
      </c>
      <c r="B7" s="113"/>
      <c r="C7" s="113"/>
      <c r="D7" s="17"/>
      <c r="E7" s="68"/>
    </row>
    <row r="8" spans="1:5" s="28" customFormat="1" ht="21.75" customHeight="1">
      <c r="A8" s="64" t="s">
        <v>121</v>
      </c>
      <c r="B8" s="113"/>
      <c r="C8" s="113"/>
      <c r="D8" s="17"/>
      <c r="E8" s="68"/>
    </row>
    <row r="9" spans="1:5" s="28" customFormat="1" ht="21.75" customHeight="1">
      <c r="A9" s="64" t="s">
        <v>5</v>
      </c>
      <c r="B9" s="113"/>
      <c r="C9" s="113"/>
      <c r="D9" s="17"/>
      <c r="E9" s="68"/>
    </row>
    <row r="10" spans="1:5" s="28" customFormat="1" ht="21.75" customHeight="1">
      <c r="A10" s="64" t="s">
        <v>122</v>
      </c>
      <c r="B10" s="64"/>
      <c r="C10" s="64"/>
      <c r="D10" s="17"/>
      <c r="E10" s="22"/>
    </row>
    <row r="11" spans="1:5" ht="21" customHeight="1">
      <c r="A11" s="156" t="s">
        <v>217</v>
      </c>
      <c r="B11" s="125"/>
      <c r="C11" s="158"/>
      <c r="D11" s="125"/>
      <c r="E11" s="126"/>
    </row>
    <row r="12" ht="20.25" customHeight="1">
      <c r="C12" s="157">
        <v>30</v>
      </c>
    </row>
    <row r="13" ht="14.25">
      <c r="C13" s="96"/>
    </row>
    <row r="21" ht="14.25" customHeight="1"/>
  </sheetData>
  <sheetProtection/>
  <mergeCells count="4">
    <mergeCell ref="A1:E1"/>
    <mergeCell ref="A3:A4"/>
    <mergeCell ref="D2:E2"/>
    <mergeCell ref="D3:E3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6">
      <selection activeCell="K11" sqref="K11"/>
    </sheetView>
  </sheetViews>
  <sheetFormatPr defaultColWidth="9.00390625" defaultRowHeight="14.25"/>
  <cols>
    <col min="1" max="1" width="9.125" style="0" customWidth="1"/>
    <col min="2" max="2" width="7.875" style="15" customWidth="1"/>
    <col min="3" max="3" width="7.50390625" style="15" customWidth="1"/>
    <col min="4" max="4" width="8.25390625" style="15" customWidth="1"/>
    <col min="5" max="5" width="7.50390625" style="15" customWidth="1"/>
    <col min="6" max="6" width="9.00390625" style="15" customWidth="1"/>
    <col min="7" max="7" width="8.875" style="15" customWidth="1"/>
    <col min="8" max="8" width="8.50390625" style="15" customWidth="1"/>
    <col min="9" max="9" width="7.875" style="15" customWidth="1"/>
  </cols>
  <sheetData>
    <row r="1" spans="1:9" ht="30.75" customHeight="1">
      <c r="A1" s="187" t="s">
        <v>34</v>
      </c>
      <c r="B1" s="187"/>
      <c r="C1" s="187"/>
      <c r="D1" s="187"/>
      <c r="E1" s="187"/>
      <c r="F1" s="187"/>
      <c r="G1" s="187"/>
      <c r="H1" s="187"/>
      <c r="I1" s="187"/>
    </row>
    <row r="2" spans="1:9" s="2" customFormat="1" ht="20.25" customHeight="1">
      <c r="A2" s="15"/>
      <c r="B2" s="16"/>
      <c r="C2" s="16"/>
      <c r="D2" s="16"/>
      <c r="E2" s="16"/>
      <c r="F2" s="16"/>
      <c r="G2" s="232" t="s">
        <v>144</v>
      </c>
      <c r="H2" s="232"/>
      <c r="I2" s="232"/>
    </row>
    <row r="3" spans="1:9" s="30" customFormat="1" ht="22.5" customHeight="1">
      <c r="A3" s="188"/>
      <c r="B3" s="219" t="s">
        <v>208</v>
      </c>
      <c r="C3" s="197"/>
      <c r="D3" s="220" t="s">
        <v>192</v>
      </c>
      <c r="E3" s="197"/>
      <c r="F3" s="219" t="s">
        <v>216</v>
      </c>
      <c r="G3" s="197"/>
      <c r="H3" s="197"/>
      <c r="I3" s="190"/>
    </row>
    <row r="4" spans="1:18" s="30" customFormat="1" ht="22.5" customHeight="1">
      <c r="A4" s="188"/>
      <c r="B4" s="197" t="s">
        <v>7</v>
      </c>
      <c r="C4" s="197" t="s">
        <v>8</v>
      </c>
      <c r="D4" s="197" t="s">
        <v>7</v>
      </c>
      <c r="E4" s="197" t="s">
        <v>8</v>
      </c>
      <c r="F4" s="197" t="s">
        <v>148</v>
      </c>
      <c r="G4" s="197"/>
      <c r="H4" s="197" t="s">
        <v>149</v>
      </c>
      <c r="I4" s="190"/>
      <c r="M4" s="115"/>
      <c r="N4" s="115"/>
      <c r="O4" s="115"/>
      <c r="P4" s="115"/>
      <c r="Q4" s="115"/>
      <c r="R4" s="115"/>
    </row>
    <row r="5" spans="1:9" s="30" customFormat="1" ht="22.5" customHeight="1">
      <c r="A5" s="188"/>
      <c r="B5" s="197"/>
      <c r="C5" s="197"/>
      <c r="D5" s="197"/>
      <c r="E5" s="197"/>
      <c r="F5" s="17" t="s">
        <v>135</v>
      </c>
      <c r="G5" s="17" t="s">
        <v>136</v>
      </c>
      <c r="H5" s="17" t="s">
        <v>135</v>
      </c>
      <c r="I5" s="22" t="s">
        <v>136</v>
      </c>
    </row>
    <row r="6" spans="1:11" s="30" customFormat="1" ht="22.5" customHeight="1">
      <c r="A6" s="64" t="s">
        <v>137</v>
      </c>
      <c r="B6" s="112">
        <v>231864</v>
      </c>
      <c r="C6" s="112">
        <v>78067</v>
      </c>
      <c r="D6" s="112">
        <v>208937</v>
      </c>
      <c r="E6" s="112">
        <v>68744</v>
      </c>
      <c r="F6" s="81">
        <f aca="true" t="shared" si="0" ref="F6:F11">B6-D6</f>
        <v>22927</v>
      </c>
      <c r="G6" s="87">
        <f aca="true" t="shared" si="1" ref="G6:G11">F6/D6*100</f>
        <v>10.973164159531342</v>
      </c>
      <c r="H6" s="81">
        <f>C6-E6</f>
        <v>9323</v>
      </c>
      <c r="I6" s="76">
        <f>H6/E6*100</f>
        <v>13.561910857674853</v>
      </c>
      <c r="K6" s="32"/>
    </row>
    <row r="7" spans="1:17" s="30" customFormat="1" ht="22.5" customHeight="1">
      <c r="A7" s="64" t="s">
        <v>138</v>
      </c>
      <c r="B7" s="112">
        <v>66336</v>
      </c>
      <c r="C7" s="112">
        <v>33691</v>
      </c>
      <c r="D7" s="112">
        <v>22784</v>
      </c>
      <c r="E7" s="112">
        <v>8068</v>
      </c>
      <c r="F7" s="81">
        <f t="shared" si="0"/>
        <v>43552</v>
      </c>
      <c r="G7" s="87">
        <f t="shared" si="1"/>
        <v>191.15168539325842</v>
      </c>
      <c r="H7" s="81">
        <f>C7-E7</f>
        <v>25623</v>
      </c>
      <c r="I7" s="76">
        <f>H7/E7*100</f>
        <v>317.5880019831433</v>
      </c>
      <c r="K7" s="32"/>
      <c r="L7" s="32"/>
      <c r="Q7" s="115"/>
    </row>
    <row r="8" spans="1:12" s="30" customFormat="1" ht="22.5" customHeight="1">
      <c r="A8" s="64" t="s">
        <v>139</v>
      </c>
      <c r="B8" s="112">
        <v>60631</v>
      </c>
      <c r="C8" s="112">
        <v>19872</v>
      </c>
      <c r="D8" s="112">
        <v>52074</v>
      </c>
      <c r="E8" s="112">
        <v>17554</v>
      </c>
      <c r="F8" s="81">
        <f t="shared" si="0"/>
        <v>8557</v>
      </c>
      <c r="G8" s="87">
        <f t="shared" si="1"/>
        <v>16.432384683335254</v>
      </c>
      <c r="H8" s="81">
        <f>C8-E8</f>
        <v>2318</v>
      </c>
      <c r="I8" s="76">
        <f>H8/E8*100</f>
        <v>13.204967528768371</v>
      </c>
      <c r="L8" s="32"/>
    </row>
    <row r="9" spans="1:15" s="30" customFormat="1" ht="22.5" customHeight="1">
      <c r="A9" s="64" t="s">
        <v>140</v>
      </c>
      <c r="B9" s="112">
        <v>33799</v>
      </c>
      <c r="C9" s="112">
        <v>14827</v>
      </c>
      <c r="D9" s="112">
        <v>27046</v>
      </c>
      <c r="E9" s="112">
        <v>11478</v>
      </c>
      <c r="F9" s="81">
        <f t="shared" si="0"/>
        <v>6753</v>
      </c>
      <c r="G9" s="87">
        <f t="shared" si="1"/>
        <v>24.968572062412186</v>
      </c>
      <c r="H9" s="81">
        <f>C9-E9</f>
        <v>3349</v>
      </c>
      <c r="I9" s="76">
        <f>H9/E9*100</f>
        <v>29.177557065690884</v>
      </c>
      <c r="O9" s="115"/>
    </row>
    <row r="10" spans="1:15" s="30" customFormat="1" ht="22.5" customHeight="1">
      <c r="A10" s="64" t="s">
        <v>141</v>
      </c>
      <c r="B10" s="112">
        <v>23814</v>
      </c>
      <c r="C10" s="112">
        <v>9677</v>
      </c>
      <c r="D10" s="112">
        <v>20423</v>
      </c>
      <c r="E10" s="112">
        <v>8409</v>
      </c>
      <c r="F10" s="81">
        <f t="shared" si="0"/>
        <v>3391</v>
      </c>
      <c r="G10" s="87">
        <f t="shared" si="1"/>
        <v>16.603829016305145</v>
      </c>
      <c r="H10" s="81">
        <f>C10-E10</f>
        <v>1268</v>
      </c>
      <c r="I10" s="76">
        <f>H10/E10*100</f>
        <v>15.07908193602093</v>
      </c>
      <c r="M10" s="32"/>
      <c r="O10" s="32"/>
    </row>
    <row r="11" spans="1:9" s="30" customFormat="1" ht="22.5" customHeight="1">
      <c r="A11" s="64" t="s">
        <v>147</v>
      </c>
      <c r="B11" s="112">
        <v>47284</v>
      </c>
      <c r="C11" s="112"/>
      <c r="D11" s="112">
        <v>86610</v>
      </c>
      <c r="E11" s="112">
        <v>23235</v>
      </c>
      <c r="F11" s="81">
        <f t="shared" si="0"/>
        <v>-39326</v>
      </c>
      <c r="G11" s="87">
        <f t="shared" si="1"/>
        <v>-45.40584228149174</v>
      </c>
      <c r="H11" s="81"/>
      <c r="I11" s="76"/>
    </row>
    <row r="12" spans="2:15" ht="26.25" customHeight="1">
      <c r="B12" s="34"/>
      <c r="C12" s="34"/>
      <c r="D12" s="34"/>
      <c r="E12" s="135">
        <v>31</v>
      </c>
      <c r="K12" s="30"/>
      <c r="L12" s="30"/>
      <c r="M12" s="30"/>
      <c r="O12" s="30"/>
    </row>
    <row r="13" spans="5:15" ht="18.75" customHeight="1">
      <c r="E13" s="97"/>
      <c r="L13" s="115"/>
      <c r="M13" s="30"/>
      <c r="O13" s="30"/>
    </row>
    <row r="14" spans="13:15" ht="24.75" customHeight="1">
      <c r="M14" s="30"/>
      <c r="O14" s="30"/>
    </row>
    <row r="15" spans="13:15" ht="24.75" customHeight="1">
      <c r="M15" s="115"/>
      <c r="O15" s="30"/>
    </row>
    <row r="16" spans="1:9" ht="27.75" customHeight="1">
      <c r="A16" s="187" t="s">
        <v>32</v>
      </c>
      <c r="B16" s="187"/>
      <c r="C16" s="187"/>
      <c r="D16" s="187"/>
      <c r="E16" s="187"/>
      <c r="F16" s="187"/>
      <c r="G16" s="187"/>
      <c r="H16" s="187"/>
      <c r="I16" s="187"/>
    </row>
    <row r="17" spans="1:9" ht="21" hidden="1">
      <c r="A17" s="233" t="s">
        <v>11</v>
      </c>
      <c r="B17" s="234"/>
      <c r="C17" s="234"/>
      <c r="D17" s="234"/>
      <c r="E17" s="234"/>
      <c r="F17" s="234"/>
      <c r="G17" s="234"/>
      <c r="H17" s="234"/>
      <c r="I17" s="234"/>
    </row>
    <row r="18" spans="1:11" s="2" customFormat="1" ht="20.25" customHeight="1">
      <c r="A18" s="15"/>
      <c r="B18" s="16"/>
      <c r="C18" s="16"/>
      <c r="D18" s="16"/>
      <c r="E18" s="16"/>
      <c r="F18" s="16"/>
      <c r="G18" s="232" t="s">
        <v>144</v>
      </c>
      <c r="H18" s="232"/>
      <c r="I18" s="232"/>
      <c r="K18"/>
    </row>
    <row r="19" spans="1:11" s="30" customFormat="1" ht="22.5" customHeight="1">
      <c r="A19" s="188"/>
      <c r="B19" s="219" t="s">
        <v>208</v>
      </c>
      <c r="C19" s="197"/>
      <c r="D19" s="220" t="s">
        <v>192</v>
      </c>
      <c r="E19" s="197"/>
      <c r="F19" s="219" t="s">
        <v>216</v>
      </c>
      <c r="G19" s="197"/>
      <c r="H19" s="197"/>
      <c r="I19" s="190"/>
      <c r="K19"/>
    </row>
    <row r="20" spans="1:11" s="30" customFormat="1" ht="22.5" customHeight="1">
      <c r="A20" s="188"/>
      <c r="B20" s="230" t="s">
        <v>145</v>
      </c>
      <c r="C20" s="230" t="s">
        <v>146</v>
      </c>
      <c r="D20" s="230" t="s">
        <v>145</v>
      </c>
      <c r="E20" s="230" t="s">
        <v>146</v>
      </c>
      <c r="F20" s="197" t="s">
        <v>12</v>
      </c>
      <c r="G20" s="197"/>
      <c r="H20" s="197" t="s">
        <v>13</v>
      </c>
      <c r="I20" s="190"/>
      <c r="K20"/>
    </row>
    <row r="21" spans="1:15" s="30" customFormat="1" ht="22.5" customHeight="1">
      <c r="A21" s="188"/>
      <c r="B21" s="230"/>
      <c r="C21" s="230"/>
      <c r="D21" s="230"/>
      <c r="E21" s="230"/>
      <c r="F21" s="17" t="s">
        <v>135</v>
      </c>
      <c r="G21" s="17" t="s">
        <v>136</v>
      </c>
      <c r="H21" s="17" t="s">
        <v>135</v>
      </c>
      <c r="I21" s="22" t="s">
        <v>136</v>
      </c>
      <c r="K21" s="32"/>
      <c r="M21" s="32"/>
      <c r="N21" s="32"/>
      <c r="O21" s="32"/>
    </row>
    <row r="22" spans="1:13" s="30" customFormat="1" ht="22.5" customHeight="1">
      <c r="A22" s="64" t="s">
        <v>137</v>
      </c>
      <c r="B22" s="112">
        <v>4427</v>
      </c>
      <c r="C22" s="112">
        <v>2667</v>
      </c>
      <c r="D22" s="112">
        <v>4434</v>
      </c>
      <c r="E22" s="112">
        <v>2647</v>
      </c>
      <c r="F22" s="81">
        <f>B22-D22</f>
        <v>-7</v>
      </c>
      <c r="G22" s="87">
        <f>F22/D22*100</f>
        <v>-0.15787099684258007</v>
      </c>
      <c r="H22" s="81">
        <f>C22-E22</f>
        <v>20</v>
      </c>
      <c r="I22" s="76">
        <f>H22/E22*100</f>
        <v>0.7555723460521345</v>
      </c>
      <c r="K22" s="32"/>
      <c r="M22" s="32"/>
    </row>
    <row r="23" spans="1:15" s="30" customFormat="1" ht="22.5" customHeight="1">
      <c r="A23" s="64" t="s">
        <v>138</v>
      </c>
      <c r="B23" s="112">
        <v>1482</v>
      </c>
      <c r="C23" s="112">
        <v>887</v>
      </c>
      <c r="D23" s="112">
        <v>1474</v>
      </c>
      <c r="E23" s="112">
        <v>884</v>
      </c>
      <c r="F23" s="81">
        <f>B23-D23</f>
        <v>8</v>
      </c>
      <c r="G23" s="87">
        <f>F23/D23*100</f>
        <v>0.5427408412483039</v>
      </c>
      <c r="H23" s="81">
        <f>C23-E23</f>
        <v>3</v>
      </c>
      <c r="I23" s="76">
        <f>H23/E23*100</f>
        <v>0.3393665158371041</v>
      </c>
      <c r="K23" s="32"/>
      <c r="M23" s="32"/>
      <c r="O23" s="115"/>
    </row>
    <row r="24" spans="1:15" s="30" customFormat="1" ht="22.5" customHeight="1">
      <c r="A24" s="64" t="s">
        <v>139</v>
      </c>
      <c r="B24" s="112">
        <v>1369</v>
      </c>
      <c r="C24" s="112">
        <v>936</v>
      </c>
      <c r="D24" s="112">
        <v>1368</v>
      </c>
      <c r="E24" s="112">
        <v>938</v>
      </c>
      <c r="F24" s="81">
        <f>B24-D24</f>
        <v>1</v>
      </c>
      <c r="G24" s="87">
        <f>F24/D24*100</f>
        <v>0.07309941520467836</v>
      </c>
      <c r="H24" s="81">
        <f>C24-E24</f>
        <v>-2</v>
      </c>
      <c r="I24" s="76">
        <f>H24/E24*100</f>
        <v>-0.21321961620469082</v>
      </c>
      <c r="K24" s="32"/>
      <c r="L24" s="32"/>
      <c r="M24" s="32"/>
      <c r="O24" s="115"/>
    </row>
    <row r="25" spans="1:15" s="30" customFormat="1" ht="22.5" customHeight="1">
      <c r="A25" s="64" t="s">
        <v>140</v>
      </c>
      <c r="B25" s="112">
        <v>907</v>
      </c>
      <c r="C25" s="112">
        <v>735</v>
      </c>
      <c r="D25" s="112">
        <v>872</v>
      </c>
      <c r="E25" s="112">
        <v>714</v>
      </c>
      <c r="F25" s="81">
        <f>B25-D25</f>
        <v>35</v>
      </c>
      <c r="G25" s="87">
        <f>F25/D25*100</f>
        <v>4.013761467889909</v>
      </c>
      <c r="H25" s="81">
        <f>C25-E25</f>
        <v>21</v>
      </c>
      <c r="I25" s="76">
        <f>H25/E25*100</f>
        <v>2.941176470588235</v>
      </c>
      <c r="K25" s="32"/>
      <c r="L25" s="32"/>
      <c r="O25" s="115"/>
    </row>
    <row r="26" spans="1:15" s="30" customFormat="1" ht="22.5" customHeight="1">
      <c r="A26" s="64" t="s">
        <v>141</v>
      </c>
      <c r="B26" s="112">
        <v>669</v>
      </c>
      <c r="C26" s="112">
        <v>109</v>
      </c>
      <c r="D26" s="112">
        <v>643</v>
      </c>
      <c r="E26" s="112">
        <v>111</v>
      </c>
      <c r="F26" s="81">
        <f>B26-D26</f>
        <v>26</v>
      </c>
      <c r="G26" s="87">
        <f>F26/D26*100</f>
        <v>4.043545878693624</v>
      </c>
      <c r="H26" s="81">
        <f>C26-E26</f>
        <v>-2</v>
      </c>
      <c r="I26" s="76">
        <f>H26/E26*100</f>
        <v>-1.8018018018018018</v>
      </c>
      <c r="K26" s="32"/>
      <c r="L26" s="32"/>
      <c r="M26" s="115"/>
      <c r="O26" s="115"/>
    </row>
    <row r="27" spans="1:15" s="30" customFormat="1" ht="22.5" customHeight="1">
      <c r="A27" s="64" t="s">
        <v>147</v>
      </c>
      <c r="B27" s="112"/>
      <c r="C27" s="112"/>
      <c r="D27" s="112">
        <v>77</v>
      </c>
      <c r="E27" s="112"/>
      <c r="F27" s="81"/>
      <c r="G27" s="87"/>
      <c r="H27" s="81"/>
      <c r="I27" s="76"/>
      <c r="O27" s="115"/>
    </row>
    <row r="28" spans="1:15" ht="25.5" customHeight="1">
      <c r="A28" s="1"/>
      <c r="B28" s="34"/>
      <c r="C28" s="34"/>
      <c r="D28" s="34"/>
      <c r="E28" s="135">
        <v>32</v>
      </c>
      <c r="M28" s="30"/>
      <c r="N28" s="30"/>
      <c r="O28" s="115"/>
    </row>
    <row r="29" spans="5:13" ht="22.5" customHeight="1">
      <c r="E29" s="97"/>
      <c r="M29" s="30"/>
    </row>
  </sheetData>
  <sheetProtection/>
  <mergeCells count="25">
    <mergeCell ref="A19:A21"/>
    <mergeCell ref="B19:C19"/>
    <mergeCell ref="A1:I1"/>
    <mergeCell ref="A3:A5"/>
    <mergeCell ref="G2:I2"/>
    <mergeCell ref="B3:C3"/>
    <mergeCell ref="D3:E3"/>
    <mergeCell ref="A17:I17"/>
    <mergeCell ref="H20:I20"/>
    <mergeCell ref="D20:D21"/>
    <mergeCell ref="E20:E21"/>
    <mergeCell ref="B20:B21"/>
    <mergeCell ref="C20:C21"/>
    <mergeCell ref="G18:I18"/>
    <mergeCell ref="F20:G20"/>
    <mergeCell ref="D19:E19"/>
    <mergeCell ref="F19:I19"/>
    <mergeCell ref="A16:I16"/>
    <mergeCell ref="F3:I3"/>
    <mergeCell ref="B4:B5"/>
    <mergeCell ref="H4:I4"/>
    <mergeCell ref="C4:C5"/>
    <mergeCell ref="D4:D5"/>
    <mergeCell ref="E4:E5"/>
    <mergeCell ref="F4:G4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14.375" style="0" customWidth="1"/>
    <col min="2" max="3" width="14.00390625" style="19" customWidth="1"/>
    <col min="4" max="4" width="13.375" style="19" customWidth="1"/>
    <col min="5" max="5" width="14.75390625" style="19" customWidth="1"/>
    <col min="7" max="7" width="12.75390625" style="0" bestFit="1" customWidth="1"/>
    <col min="9" max="9" width="12.75390625" style="0" bestFit="1" customWidth="1"/>
  </cols>
  <sheetData>
    <row r="1" spans="1:5" s="15" customFormat="1" ht="33.75" customHeight="1">
      <c r="A1" s="187" t="s">
        <v>79</v>
      </c>
      <c r="B1" s="187"/>
      <c r="C1" s="187"/>
      <c r="D1" s="187"/>
      <c r="E1" s="187"/>
    </row>
    <row r="2" spans="1:5" s="19" customFormat="1" ht="20.25" customHeight="1">
      <c r="A2" s="2"/>
      <c r="B2" s="6"/>
      <c r="C2" s="6"/>
      <c r="D2" s="6"/>
      <c r="E2" s="150" t="s">
        <v>91</v>
      </c>
    </row>
    <row r="3" spans="1:5" s="38" customFormat="1" ht="18.75" customHeight="1">
      <c r="A3" s="188"/>
      <c r="B3" s="109" t="s">
        <v>197</v>
      </c>
      <c r="C3" s="109" t="s">
        <v>190</v>
      </c>
      <c r="D3" s="189" t="s">
        <v>198</v>
      </c>
      <c r="E3" s="190"/>
    </row>
    <row r="4" spans="1:5" s="5" customFormat="1" ht="29.25" customHeight="1">
      <c r="A4" s="188"/>
      <c r="B4" s="17" t="s">
        <v>49</v>
      </c>
      <c r="C4" s="17" t="s">
        <v>49</v>
      </c>
      <c r="D4" s="154" t="s">
        <v>189</v>
      </c>
      <c r="E4" s="152" t="s">
        <v>54</v>
      </c>
    </row>
    <row r="5" spans="1:5" s="38" customFormat="1" ht="19.5" customHeight="1">
      <c r="A5" s="66" t="s">
        <v>92</v>
      </c>
      <c r="B5" s="80">
        <v>75331</v>
      </c>
      <c r="C5" s="80">
        <v>74568</v>
      </c>
      <c r="D5" s="69">
        <f>B5-C5</f>
        <v>763</v>
      </c>
      <c r="E5" s="153">
        <f>D5/C5*100</f>
        <v>1.0232271215534814</v>
      </c>
    </row>
    <row r="6" spans="1:5" s="38" customFormat="1" ht="19.5" customHeight="1">
      <c r="A6" s="66" t="s">
        <v>59</v>
      </c>
      <c r="B6" s="105"/>
      <c r="C6" s="105"/>
      <c r="D6" s="69"/>
      <c r="E6" s="153"/>
    </row>
    <row r="7" spans="1:5" s="38" customFormat="1" ht="19.5" customHeight="1">
      <c r="A7" s="66" t="s">
        <v>60</v>
      </c>
      <c r="B7" s="105"/>
      <c r="C7" s="105"/>
      <c r="D7" s="69"/>
      <c r="E7" s="153"/>
    </row>
    <row r="8" spans="1:8" s="38" customFormat="1" ht="19.5" customHeight="1">
      <c r="A8" s="66" t="s">
        <v>61</v>
      </c>
      <c r="B8" s="105"/>
      <c r="C8" s="105"/>
      <c r="D8" s="69"/>
      <c r="E8" s="153"/>
      <c r="H8" s="99"/>
    </row>
    <row r="9" spans="1:5" s="38" customFormat="1" ht="19.5" customHeight="1">
      <c r="A9" s="66" t="s">
        <v>62</v>
      </c>
      <c r="B9" s="105"/>
      <c r="C9" s="105"/>
      <c r="D9" s="69"/>
      <c r="E9" s="153"/>
    </row>
    <row r="10" s="19" customFormat="1" ht="15.75" customHeight="1">
      <c r="C10" s="21">
        <v>2</v>
      </c>
    </row>
    <row r="11" s="19" customFormat="1" ht="23.25" customHeight="1">
      <c r="C11" s="21"/>
    </row>
    <row r="12" s="19" customFormat="1" ht="23.25" customHeight="1"/>
    <row r="13" s="19" customFormat="1" ht="14.25"/>
  </sheetData>
  <sheetProtection/>
  <mergeCells count="3">
    <mergeCell ref="A1:E1"/>
    <mergeCell ref="A3:A4"/>
    <mergeCell ref="D3:E3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Q26" sqref="Q26"/>
    </sheetView>
  </sheetViews>
  <sheetFormatPr defaultColWidth="9.00390625" defaultRowHeight="14.25"/>
  <cols>
    <col min="2" max="2" width="8.25390625" style="19" customWidth="1"/>
    <col min="3" max="3" width="8.875" style="19" customWidth="1"/>
    <col min="4" max="4" width="7.625" style="19" customWidth="1"/>
    <col min="5" max="5" width="7.50390625" style="19" customWidth="1"/>
    <col min="6" max="6" width="8.50390625" style="19" customWidth="1"/>
    <col min="7" max="7" width="7.625" style="19" customWidth="1"/>
    <col min="8" max="8" width="10.625" style="19" customWidth="1"/>
    <col min="9" max="9" width="10.25390625" style="19" customWidth="1"/>
  </cols>
  <sheetData>
    <row r="1" spans="1:9" ht="28.5" customHeight="1">
      <c r="A1" s="187" t="s">
        <v>33</v>
      </c>
      <c r="B1" s="187"/>
      <c r="C1" s="187"/>
      <c r="D1" s="187"/>
      <c r="E1" s="187"/>
      <c r="F1" s="187"/>
      <c r="G1" s="187"/>
      <c r="H1" s="187"/>
      <c r="I1" s="187"/>
    </row>
    <row r="2" spans="1:9" s="2" customFormat="1" ht="20.25" customHeight="1">
      <c r="A2" s="15"/>
      <c r="B2" s="16"/>
      <c r="C2" s="16"/>
      <c r="D2" s="16"/>
      <c r="E2" s="16"/>
      <c r="F2" s="16"/>
      <c r="G2" s="232" t="s">
        <v>150</v>
      </c>
      <c r="H2" s="232"/>
      <c r="I2" s="232"/>
    </row>
    <row r="3" spans="1:9" s="30" customFormat="1" ht="22.5" customHeight="1">
      <c r="A3" s="188"/>
      <c r="B3" s="219" t="s">
        <v>208</v>
      </c>
      <c r="C3" s="197"/>
      <c r="D3" s="220" t="s">
        <v>192</v>
      </c>
      <c r="E3" s="197"/>
      <c r="F3" s="219" t="s">
        <v>216</v>
      </c>
      <c r="G3" s="197"/>
      <c r="H3" s="197"/>
      <c r="I3" s="190"/>
    </row>
    <row r="4" spans="1:9" s="30" customFormat="1" ht="22.5" customHeight="1">
      <c r="A4" s="188"/>
      <c r="B4" s="197" t="s">
        <v>7</v>
      </c>
      <c r="C4" s="197" t="s">
        <v>151</v>
      </c>
      <c r="D4" s="197" t="s">
        <v>7</v>
      </c>
      <c r="E4" s="197" t="s">
        <v>151</v>
      </c>
      <c r="F4" s="197" t="s">
        <v>148</v>
      </c>
      <c r="G4" s="197"/>
      <c r="H4" s="197" t="s">
        <v>14</v>
      </c>
      <c r="I4" s="190"/>
    </row>
    <row r="5" spans="1:9" s="30" customFormat="1" ht="22.5" customHeight="1">
      <c r="A5" s="188"/>
      <c r="B5" s="197"/>
      <c r="C5" s="197"/>
      <c r="D5" s="197"/>
      <c r="E5" s="197"/>
      <c r="F5" s="17" t="s">
        <v>135</v>
      </c>
      <c r="G5" s="17" t="s">
        <v>136</v>
      </c>
      <c r="H5" s="17" t="s">
        <v>135</v>
      </c>
      <c r="I5" s="22" t="s">
        <v>136</v>
      </c>
    </row>
    <row r="6" spans="1:11" s="30" customFormat="1" ht="22.5" customHeight="1">
      <c r="A6" s="64" t="s">
        <v>137</v>
      </c>
      <c r="B6" s="112">
        <v>40015.42</v>
      </c>
      <c r="C6" s="112">
        <v>32725.41</v>
      </c>
      <c r="D6" s="112">
        <v>43500</v>
      </c>
      <c r="E6" s="112">
        <v>35926</v>
      </c>
      <c r="F6" s="81">
        <f aca="true" t="shared" si="0" ref="F6:F11">B6-D6</f>
        <v>-3484.5800000000017</v>
      </c>
      <c r="G6" s="87">
        <f aca="true" t="shared" si="1" ref="G6:G11">F6/D6*100</f>
        <v>-8.010528735632189</v>
      </c>
      <c r="H6" s="81">
        <f aca="true" t="shared" si="2" ref="H6:H11">C6-E6</f>
        <v>-3200.59</v>
      </c>
      <c r="I6" s="76">
        <f aca="true" t="shared" si="3" ref="I6:I11">H6/E6*100</f>
        <v>-8.908840394143517</v>
      </c>
      <c r="K6" s="32"/>
    </row>
    <row r="7" spans="1:20" s="30" customFormat="1" ht="22.5" customHeight="1">
      <c r="A7" s="64" t="s">
        <v>138</v>
      </c>
      <c r="B7" s="112">
        <v>6701.349999999999</v>
      </c>
      <c r="C7" s="112">
        <v>4606.44</v>
      </c>
      <c r="D7" s="112">
        <v>6098</v>
      </c>
      <c r="E7" s="112">
        <v>4373</v>
      </c>
      <c r="F7" s="81">
        <f t="shared" si="0"/>
        <v>603.3499999999995</v>
      </c>
      <c r="G7" s="87">
        <f t="shared" si="1"/>
        <v>9.894227615611667</v>
      </c>
      <c r="H7" s="81">
        <f t="shared" si="2"/>
        <v>233.4399999999996</v>
      </c>
      <c r="I7" s="76">
        <f t="shared" si="3"/>
        <v>5.338211753944652</v>
      </c>
      <c r="R7" s="32"/>
      <c r="S7"/>
      <c r="T7" s="32"/>
    </row>
    <row r="8" spans="1:20" s="30" customFormat="1" ht="22.5" customHeight="1">
      <c r="A8" s="64" t="s">
        <v>139</v>
      </c>
      <c r="B8" s="112">
        <v>8151.219999999999</v>
      </c>
      <c r="C8" s="112">
        <v>5789.54</v>
      </c>
      <c r="D8" s="112">
        <v>6724</v>
      </c>
      <c r="E8" s="112">
        <v>5154</v>
      </c>
      <c r="F8" s="81">
        <f t="shared" si="0"/>
        <v>1427.2199999999993</v>
      </c>
      <c r="G8" s="87">
        <f t="shared" si="1"/>
        <v>21.225758477096957</v>
      </c>
      <c r="H8" s="81">
        <f t="shared" si="2"/>
        <v>635.54</v>
      </c>
      <c r="I8" s="76">
        <f t="shared" si="3"/>
        <v>12.331005044625533</v>
      </c>
      <c r="Q8"/>
      <c r="R8" s="32"/>
      <c r="S8"/>
      <c r="T8" s="32"/>
    </row>
    <row r="9" spans="1:20" s="30" customFormat="1" ht="22.5" customHeight="1">
      <c r="A9" s="64" t="s">
        <v>140</v>
      </c>
      <c r="B9" s="112">
        <v>13105.86</v>
      </c>
      <c r="C9" s="112">
        <v>10860.7</v>
      </c>
      <c r="D9" s="112">
        <v>11239</v>
      </c>
      <c r="E9" s="112">
        <v>9736</v>
      </c>
      <c r="F9" s="81">
        <f t="shared" si="0"/>
        <v>1866.8600000000006</v>
      </c>
      <c r="G9" s="87">
        <f t="shared" si="1"/>
        <v>16.610552540261594</v>
      </c>
      <c r="H9" s="81">
        <f t="shared" si="2"/>
        <v>1124.7000000000007</v>
      </c>
      <c r="I9" s="76">
        <f t="shared" si="3"/>
        <v>11.551972062448652</v>
      </c>
      <c r="Q9"/>
      <c r="R9" s="32"/>
      <c r="S9"/>
      <c r="T9" s="32"/>
    </row>
    <row r="10" spans="1:20" s="30" customFormat="1" ht="22.5" customHeight="1">
      <c r="A10" s="64" t="s">
        <v>141</v>
      </c>
      <c r="B10" s="112">
        <v>3653.1099999999997</v>
      </c>
      <c r="C10" s="112">
        <v>3064.85</v>
      </c>
      <c r="D10" s="112">
        <v>3400</v>
      </c>
      <c r="E10" s="112">
        <v>2946</v>
      </c>
      <c r="F10" s="81">
        <f t="shared" si="0"/>
        <v>253.10999999999967</v>
      </c>
      <c r="G10" s="87">
        <f t="shared" si="1"/>
        <v>7.444411764705873</v>
      </c>
      <c r="H10" s="81">
        <f t="shared" si="2"/>
        <v>118.84999999999991</v>
      </c>
      <c r="I10" s="76">
        <f t="shared" si="3"/>
        <v>4.034283774609637</v>
      </c>
      <c r="Q10"/>
      <c r="R10" s="32"/>
      <c r="S10" s="2"/>
      <c r="T10" s="32"/>
    </row>
    <row r="11" spans="1:20" s="30" customFormat="1" ht="22.5" customHeight="1">
      <c r="A11" s="64" t="s">
        <v>147</v>
      </c>
      <c r="B11" s="112">
        <v>8403.88</v>
      </c>
      <c r="C11" s="112">
        <v>8403.88</v>
      </c>
      <c r="D11" s="112">
        <v>16039</v>
      </c>
      <c r="E11" s="112">
        <v>13717</v>
      </c>
      <c r="F11" s="81">
        <f t="shared" si="0"/>
        <v>-7635.120000000001</v>
      </c>
      <c r="G11" s="87">
        <f t="shared" si="1"/>
        <v>-47.60346655028369</v>
      </c>
      <c r="H11" s="81">
        <f t="shared" si="2"/>
        <v>-5313.120000000001</v>
      </c>
      <c r="I11" s="76">
        <f t="shared" si="3"/>
        <v>-38.733833928701614</v>
      </c>
      <c r="Q11"/>
      <c r="R11" s="32"/>
      <c r="T11" s="32"/>
    </row>
    <row r="12" spans="2:21" ht="24.75" customHeight="1">
      <c r="B12" s="34"/>
      <c r="C12" s="34"/>
      <c r="D12" s="34"/>
      <c r="E12" s="135">
        <v>33</v>
      </c>
      <c r="F12" s="34"/>
      <c r="G12" s="34"/>
      <c r="H12" s="34"/>
      <c r="I12" s="15"/>
      <c r="K12" s="30"/>
      <c r="L12" s="30"/>
      <c r="N12" s="30"/>
      <c r="Q12" s="2"/>
      <c r="R12" s="32"/>
      <c r="S12" s="30"/>
      <c r="T12" s="32"/>
      <c r="U12" s="30"/>
    </row>
    <row r="13" spans="2:14" ht="14.25">
      <c r="B13" s="34"/>
      <c r="C13" s="34"/>
      <c r="D13" s="34"/>
      <c r="E13" s="98"/>
      <c r="F13" s="34"/>
      <c r="G13" s="34"/>
      <c r="H13" s="34"/>
      <c r="I13" s="15"/>
      <c r="K13" s="30"/>
      <c r="L13" s="30"/>
      <c r="N13" s="30"/>
    </row>
    <row r="14" spans="2:14" ht="14.25">
      <c r="B14" s="15"/>
      <c r="C14" s="15"/>
      <c r="D14" s="15"/>
      <c r="E14" s="15"/>
      <c r="F14" s="15"/>
      <c r="G14" s="15"/>
      <c r="H14" s="15"/>
      <c r="I14" s="15"/>
      <c r="K14" s="30"/>
      <c r="L14" s="30"/>
      <c r="M14" s="30"/>
      <c r="N14" s="30"/>
    </row>
    <row r="15" spans="2:14" ht="14.25">
      <c r="B15" s="15"/>
      <c r="C15" s="15"/>
      <c r="D15" s="15"/>
      <c r="E15" s="15"/>
      <c r="F15" s="15"/>
      <c r="G15" s="15"/>
      <c r="H15" s="15"/>
      <c r="I15" s="15"/>
      <c r="K15" s="30"/>
      <c r="L15" s="30"/>
      <c r="N15" s="30"/>
    </row>
    <row r="16" spans="2:14" ht="14.25">
      <c r="B16" s="15"/>
      <c r="C16" s="15"/>
      <c r="D16" s="15"/>
      <c r="E16" s="15"/>
      <c r="F16" s="15"/>
      <c r="G16" s="15"/>
      <c r="H16" s="15"/>
      <c r="I16" s="15"/>
      <c r="K16" s="30"/>
      <c r="N16" s="30"/>
    </row>
    <row r="17" spans="1:14" ht="30.75" customHeight="1">
      <c r="A17" s="238" t="s">
        <v>87</v>
      </c>
      <c r="B17" s="238"/>
      <c r="C17" s="238"/>
      <c r="D17" s="238"/>
      <c r="E17" s="238"/>
      <c r="F17" s="238"/>
      <c r="G17" s="238"/>
      <c r="H17" s="238"/>
      <c r="I17" s="238"/>
      <c r="M17" s="2"/>
      <c r="N17" s="30"/>
    </row>
    <row r="18" spans="1:13" s="2" customFormat="1" ht="20.25" customHeight="1">
      <c r="A18" s="15"/>
      <c r="B18" s="18"/>
      <c r="C18" s="18"/>
      <c r="D18" s="16"/>
      <c r="E18" s="16"/>
      <c r="F18" s="16"/>
      <c r="G18" s="232" t="s">
        <v>41</v>
      </c>
      <c r="H18" s="232"/>
      <c r="I18" s="232"/>
      <c r="K18"/>
      <c r="L18"/>
      <c r="M18"/>
    </row>
    <row r="19" spans="1:13" s="30" customFormat="1" ht="22.5" customHeight="1">
      <c r="A19" s="225"/>
      <c r="B19" s="219" t="s">
        <v>208</v>
      </c>
      <c r="C19" s="197"/>
      <c r="D19" s="197"/>
      <c r="E19" s="220" t="s">
        <v>192</v>
      </c>
      <c r="F19" s="197"/>
      <c r="G19" s="197"/>
      <c r="H19" s="164" t="s">
        <v>218</v>
      </c>
      <c r="I19" s="82"/>
      <c r="J19" s="53"/>
      <c r="K19"/>
      <c r="L19"/>
      <c r="M19"/>
    </row>
    <row r="20" spans="1:13" s="30" customFormat="1" ht="22.5" customHeight="1">
      <c r="A20" s="239"/>
      <c r="B20" s="235" t="s">
        <v>42</v>
      </c>
      <c r="C20" s="230" t="s">
        <v>43</v>
      </c>
      <c r="D20" s="230"/>
      <c r="E20" s="235" t="s">
        <v>42</v>
      </c>
      <c r="F20" s="230" t="s">
        <v>43</v>
      </c>
      <c r="G20" s="230"/>
      <c r="H20" s="214" t="s">
        <v>9</v>
      </c>
      <c r="I20" s="240" t="s">
        <v>10</v>
      </c>
      <c r="K20"/>
      <c r="L20"/>
      <c r="M20"/>
    </row>
    <row r="21" spans="1:13" s="30" customFormat="1" ht="20.25" customHeight="1">
      <c r="A21" s="239"/>
      <c r="B21" s="236"/>
      <c r="C21" s="235" t="s">
        <v>152</v>
      </c>
      <c r="D21" s="235" t="s">
        <v>153</v>
      </c>
      <c r="E21" s="236"/>
      <c r="F21" s="235" t="s">
        <v>152</v>
      </c>
      <c r="G21" s="235" t="s">
        <v>153</v>
      </c>
      <c r="H21" s="243"/>
      <c r="I21" s="241"/>
      <c r="K21"/>
      <c r="L21"/>
      <c r="M21"/>
    </row>
    <row r="22" spans="1:13" s="30" customFormat="1" ht="12" customHeight="1">
      <c r="A22" s="226"/>
      <c r="B22" s="237"/>
      <c r="C22" s="237"/>
      <c r="D22" s="237"/>
      <c r="E22" s="237"/>
      <c r="F22" s="237"/>
      <c r="G22" s="237"/>
      <c r="H22" s="215"/>
      <c r="I22" s="242"/>
      <c r="L22"/>
      <c r="M22"/>
    </row>
    <row r="23" spans="1:11" s="30" customFormat="1" ht="22.5" customHeight="1">
      <c r="A23" s="64" t="s">
        <v>4</v>
      </c>
      <c r="B23" s="112">
        <v>96882</v>
      </c>
      <c r="C23" s="112">
        <v>90514</v>
      </c>
      <c r="D23" s="112">
        <v>6368</v>
      </c>
      <c r="E23" s="112">
        <v>95932</v>
      </c>
      <c r="F23" s="112">
        <v>89513</v>
      </c>
      <c r="G23" s="112">
        <v>6419</v>
      </c>
      <c r="H23" s="81">
        <f>B23-E23</f>
        <v>950</v>
      </c>
      <c r="I23" s="76">
        <f>H23/E23*100</f>
        <v>0.9902847850560814</v>
      </c>
      <c r="K23" s="32"/>
    </row>
    <row r="24" spans="1:11" s="30" customFormat="1" ht="22.5" customHeight="1">
      <c r="A24" s="64" t="s">
        <v>119</v>
      </c>
      <c r="B24" s="141">
        <v>38029</v>
      </c>
      <c r="C24" s="141">
        <v>36965</v>
      </c>
      <c r="D24" s="141">
        <v>1064</v>
      </c>
      <c r="E24" s="141">
        <v>37980</v>
      </c>
      <c r="F24" s="141">
        <v>36935</v>
      </c>
      <c r="G24" s="141">
        <v>1045</v>
      </c>
      <c r="H24" s="81">
        <f>B24-E24</f>
        <v>49</v>
      </c>
      <c r="I24" s="76">
        <f>H24/E24*100</f>
        <v>0.129015271195366</v>
      </c>
      <c r="K24" s="32"/>
    </row>
    <row r="25" spans="1:11" s="30" customFormat="1" ht="22.5" customHeight="1">
      <c r="A25" s="64" t="s">
        <v>120</v>
      </c>
      <c r="B25" s="141">
        <v>1950</v>
      </c>
      <c r="C25" s="141"/>
      <c r="D25" s="141">
        <v>1950</v>
      </c>
      <c r="E25" s="141">
        <v>2046</v>
      </c>
      <c r="F25" s="141"/>
      <c r="G25" s="141">
        <v>2046</v>
      </c>
      <c r="H25" s="81">
        <f>B25-E25</f>
        <v>-96</v>
      </c>
      <c r="I25" s="76">
        <f>H25/E25*100</f>
        <v>-4.69208211143695</v>
      </c>
      <c r="K25" s="32"/>
    </row>
    <row r="26" spans="1:11" s="30" customFormat="1" ht="22.5" customHeight="1">
      <c r="A26" s="64" t="s">
        <v>121</v>
      </c>
      <c r="B26" s="141">
        <v>55627</v>
      </c>
      <c r="C26" s="141">
        <v>53549</v>
      </c>
      <c r="D26" s="141">
        <v>2078</v>
      </c>
      <c r="E26" s="141">
        <v>54635</v>
      </c>
      <c r="F26" s="141">
        <v>52578</v>
      </c>
      <c r="G26" s="141">
        <v>2057</v>
      </c>
      <c r="H26" s="81">
        <f>B26-E26</f>
        <v>992</v>
      </c>
      <c r="I26" s="76">
        <f>H26/E26*100</f>
        <v>1.8156859156218543</v>
      </c>
      <c r="K26" s="32"/>
    </row>
    <row r="27" spans="1:9" s="30" customFormat="1" ht="22.5" customHeight="1">
      <c r="A27" s="64" t="s">
        <v>5</v>
      </c>
      <c r="B27" s="141">
        <v>1087</v>
      </c>
      <c r="C27" s="141"/>
      <c r="D27" s="141">
        <v>1087</v>
      </c>
      <c r="E27" s="141">
        <v>1271</v>
      </c>
      <c r="F27" s="141"/>
      <c r="G27" s="141">
        <v>1271</v>
      </c>
      <c r="H27" s="81">
        <f>B27-E27</f>
        <v>-184</v>
      </c>
      <c r="I27" s="76">
        <f>H27/E27*100</f>
        <v>-14.476789929189614</v>
      </c>
    </row>
    <row r="28" spans="1:9" s="30" customFormat="1" ht="22.5" customHeight="1">
      <c r="A28" s="64" t="s">
        <v>122</v>
      </c>
      <c r="B28" s="80">
        <v>189</v>
      </c>
      <c r="C28" s="80"/>
      <c r="D28" s="80">
        <v>189</v>
      </c>
      <c r="E28" s="80"/>
      <c r="F28" s="80"/>
      <c r="G28" s="80"/>
      <c r="H28" s="81"/>
      <c r="I28" s="76"/>
    </row>
    <row r="29" spans="1:9" ht="21" customHeight="1">
      <c r="A29" s="156" t="s">
        <v>221</v>
      </c>
      <c r="B29" s="125"/>
      <c r="C29" s="158"/>
      <c r="D29" s="125"/>
      <c r="E29" s="126"/>
      <c r="F29"/>
      <c r="G29"/>
      <c r="H29"/>
      <c r="I29"/>
    </row>
    <row r="30" spans="1:12" ht="26.25" customHeight="1">
      <c r="A30" s="1"/>
      <c r="B30" s="21"/>
      <c r="C30" s="21"/>
      <c r="D30" s="21"/>
      <c r="E30" s="135">
        <v>34</v>
      </c>
      <c r="F30" s="21"/>
      <c r="G30" s="21"/>
      <c r="H30" s="21"/>
      <c r="L30" s="30"/>
    </row>
    <row r="31" spans="5:12" ht="18" customHeight="1">
      <c r="E31" s="97"/>
      <c r="L31" s="30"/>
    </row>
    <row r="32" ht="18" customHeight="1">
      <c r="L32" s="30"/>
    </row>
    <row r="33" ht="14.25">
      <c r="L33" s="30"/>
    </row>
    <row r="34" ht="14.25">
      <c r="L34" s="30"/>
    </row>
    <row r="36" spans="7:9" ht="14.25">
      <c r="G36"/>
      <c r="I36"/>
    </row>
    <row r="37" ht="14.25">
      <c r="I37"/>
    </row>
    <row r="38" ht="14.25">
      <c r="I38"/>
    </row>
  </sheetData>
  <sheetProtection/>
  <mergeCells count="27">
    <mergeCell ref="C20:D20"/>
    <mergeCell ref="I20:I22"/>
    <mergeCell ref="E20:E22"/>
    <mergeCell ref="F20:G20"/>
    <mergeCell ref="F21:F22"/>
    <mergeCell ref="G21:G22"/>
    <mergeCell ref="H20:H22"/>
    <mergeCell ref="E4:E5"/>
    <mergeCell ref="F4:G4"/>
    <mergeCell ref="B19:D19"/>
    <mergeCell ref="E19:G19"/>
    <mergeCell ref="G18:I18"/>
    <mergeCell ref="C4:C5"/>
    <mergeCell ref="D4:D5"/>
    <mergeCell ref="A17:I17"/>
    <mergeCell ref="A19:A22"/>
    <mergeCell ref="D21:D22"/>
    <mergeCell ref="B20:B22"/>
    <mergeCell ref="C21:C22"/>
    <mergeCell ref="A1:I1"/>
    <mergeCell ref="A3:A5"/>
    <mergeCell ref="G2:I2"/>
    <mergeCell ref="B3:C3"/>
    <mergeCell ref="D3:E3"/>
    <mergeCell ref="F3:I3"/>
    <mergeCell ref="B4:B5"/>
    <mergeCell ref="H4:I4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H15" sqref="H15"/>
    </sheetView>
  </sheetViews>
  <sheetFormatPr defaultColWidth="9.00390625" defaultRowHeight="14.25"/>
  <cols>
    <col min="1" max="1" width="13.625" style="0" customWidth="1"/>
    <col min="2" max="6" width="8.75390625" style="19" customWidth="1"/>
    <col min="7" max="7" width="10.75390625" style="19" customWidth="1"/>
    <col min="8" max="8" width="10.00390625" style="20" customWidth="1"/>
    <col min="10" max="10" width="12.75390625" style="0" bestFit="1" customWidth="1"/>
    <col min="12" max="12" width="12.75390625" style="0" bestFit="1" customWidth="1"/>
  </cols>
  <sheetData>
    <row r="1" spans="1:8" s="39" customFormat="1" ht="34.5" customHeight="1">
      <c r="A1" s="193" t="s">
        <v>78</v>
      </c>
      <c r="B1" s="193"/>
      <c r="C1" s="193"/>
      <c r="D1" s="193"/>
      <c r="E1" s="193"/>
      <c r="F1" s="193"/>
      <c r="G1" s="193"/>
      <c r="H1" s="193"/>
    </row>
    <row r="2" spans="2:8" s="2" customFormat="1" ht="14.25" customHeight="1">
      <c r="B2" s="6"/>
      <c r="C2" s="6"/>
      <c r="D2" s="6"/>
      <c r="E2" s="6"/>
      <c r="F2" s="6"/>
      <c r="G2" s="196"/>
      <c r="H2" s="196"/>
    </row>
    <row r="3" spans="1:8" s="30" customFormat="1" ht="16.5" customHeight="1">
      <c r="A3" s="188"/>
      <c r="B3" s="189" t="s">
        <v>200</v>
      </c>
      <c r="C3" s="197"/>
      <c r="D3" s="189" t="s">
        <v>191</v>
      </c>
      <c r="E3" s="197"/>
      <c r="F3" s="189" t="s">
        <v>201</v>
      </c>
      <c r="G3" s="197"/>
      <c r="H3" s="190"/>
    </row>
    <row r="4" spans="1:8" s="7" customFormat="1" ht="28.5">
      <c r="A4" s="188"/>
      <c r="B4" s="67" t="s">
        <v>56</v>
      </c>
      <c r="C4" s="67" t="s">
        <v>159</v>
      </c>
      <c r="D4" s="67" t="s">
        <v>56</v>
      </c>
      <c r="E4" s="67" t="s">
        <v>159</v>
      </c>
      <c r="F4" s="67" t="s">
        <v>57</v>
      </c>
      <c r="G4" s="70" t="s">
        <v>58</v>
      </c>
      <c r="H4" s="110" t="s">
        <v>179</v>
      </c>
    </row>
    <row r="5" spans="1:8" s="7" customFormat="1" ht="29.25" customHeight="1">
      <c r="A5" s="162" t="s">
        <v>195</v>
      </c>
      <c r="B5" s="71">
        <v>313159</v>
      </c>
      <c r="C5" s="71">
        <v>215382</v>
      </c>
      <c r="D5" s="71">
        <v>310305</v>
      </c>
      <c r="E5" s="71">
        <v>213451</v>
      </c>
      <c r="F5" s="71">
        <f aca="true" t="shared" si="0" ref="F5:F10">B5-D5</f>
        <v>2854</v>
      </c>
      <c r="G5" s="72">
        <f aca="true" t="shared" si="1" ref="G5:G10">F5/D5*100</f>
        <v>0.9197402555550185</v>
      </c>
      <c r="H5" s="72">
        <f>(C5/E5-1)*100</f>
        <v>0.9046572749717763</v>
      </c>
    </row>
    <row r="6" spans="1:9" s="30" customFormat="1" ht="19.5" customHeight="1">
      <c r="A6" s="73" t="s">
        <v>66</v>
      </c>
      <c r="B6" s="74">
        <v>115331</v>
      </c>
      <c r="C6" s="106"/>
      <c r="D6" s="74">
        <v>114513</v>
      </c>
      <c r="E6" s="106"/>
      <c r="F6" s="74">
        <f t="shared" si="0"/>
        <v>818</v>
      </c>
      <c r="G6" s="75">
        <f t="shared" si="1"/>
        <v>0.7143293774505951</v>
      </c>
      <c r="H6" s="76"/>
      <c r="I6" s="31"/>
    </row>
    <row r="7" spans="1:9" s="30" customFormat="1" ht="19.5" customHeight="1">
      <c r="A7" s="73" t="s">
        <v>65</v>
      </c>
      <c r="B7" s="74">
        <v>98831</v>
      </c>
      <c r="C7" s="106"/>
      <c r="D7" s="74">
        <v>97224</v>
      </c>
      <c r="E7" s="106"/>
      <c r="F7" s="74">
        <f t="shared" si="0"/>
        <v>1607</v>
      </c>
      <c r="G7" s="75">
        <f t="shared" si="1"/>
        <v>1.6528840615485887</v>
      </c>
      <c r="H7" s="76"/>
      <c r="I7" s="31"/>
    </row>
    <row r="8" spans="1:9" s="30" customFormat="1" ht="19.5" customHeight="1">
      <c r="A8" s="73" t="s">
        <v>64</v>
      </c>
      <c r="B8" s="74">
        <v>84937</v>
      </c>
      <c r="C8" s="106"/>
      <c r="D8" s="74">
        <v>84427</v>
      </c>
      <c r="E8" s="106"/>
      <c r="F8" s="74">
        <f t="shared" si="0"/>
        <v>510</v>
      </c>
      <c r="G8" s="75">
        <f t="shared" si="1"/>
        <v>0.6040721570113826</v>
      </c>
      <c r="H8" s="76"/>
      <c r="I8" s="31"/>
    </row>
    <row r="9" spans="1:9" s="30" customFormat="1" ht="19.5" customHeight="1">
      <c r="A9" s="73" t="s">
        <v>63</v>
      </c>
      <c r="B9" s="74">
        <v>14060</v>
      </c>
      <c r="C9" s="106"/>
      <c r="D9" s="74">
        <v>14141</v>
      </c>
      <c r="E9" s="106"/>
      <c r="F9" s="74">
        <f t="shared" si="0"/>
        <v>-81</v>
      </c>
      <c r="G9" s="75">
        <f t="shared" si="1"/>
        <v>-0.5728024892157556</v>
      </c>
      <c r="H9" s="76"/>
      <c r="I9" s="31"/>
    </row>
    <row r="10" spans="1:9" s="30" customFormat="1" ht="39" customHeight="1">
      <c r="A10" s="162" t="s">
        <v>196</v>
      </c>
      <c r="B10" s="74">
        <v>33.43</v>
      </c>
      <c r="C10" s="74"/>
      <c r="D10" s="74">
        <v>32.75</v>
      </c>
      <c r="E10" s="74"/>
      <c r="F10" s="74">
        <f t="shared" si="0"/>
        <v>0.6799999999999997</v>
      </c>
      <c r="G10" s="75">
        <f t="shared" si="1"/>
        <v>2.0763358778625944</v>
      </c>
      <c r="H10" s="76"/>
      <c r="I10" s="31"/>
    </row>
    <row r="11" spans="1:11" ht="30.75" customHeight="1">
      <c r="A11" s="161" t="s">
        <v>90</v>
      </c>
      <c r="B11" s="77">
        <v>46.29</v>
      </c>
      <c r="C11" s="74"/>
      <c r="D11" s="77">
        <v>45.17</v>
      </c>
      <c r="E11" s="74"/>
      <c r="F11" s="194" t="s">
        <v>222</v>
      </c>
      <c r="G11" s="195"/>
      <c r="H11" s="195"/>
      <c r="K11" s="160"/>
    </row>
    <row r="12" spans="1:8" ht="17.25" customHeight="1">
      <c r="A12" s="191" t="s">
        <v>199</v>
      </c>
      <c r="B12" s="192"/>
      <c r="C12" s="192"/>
      <c r="D12" s="192"/>
      <c r="E12" s="192"/>
      <c r="F12" s="192"/>
      <c r="G12" s="192"/>
      <c r="H12" s="192"/>
    </row>
    <row r="13" ht="14.25">
      <c r="E13" s="159">
        <v>3</v>
      </c>
    </row>
  </sheetData>
  <sheetProtection/>
  <mergeCells count="8">
    <mergeCell ref="A12:H12"/>
    <mergeCell ref="A1:H1"/>
    <mergeCell ref="F11:H11"/>
    <mergeCell ref="A3:A4"/>
    <mergeCell ref="G2:H2"/>
    <mergeCell ref="B3:C3"/>
    <mergeCell ref="D3:E3"/>
    <mergeCell ref="F3:H3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3">
      <selection activeCell="F7" sqref="F7"/>
    </sheetView>
  </sheetViews>
  <sheetFormatPr defaultColWidth="9.00390625" defaultRowHeight="14.25"/>
  <cols>
    <col min="1" max="1" width="21.625" style="0" customWidth="1"/>
    <col min="2" max="4" width="11.625" style="19" customWidth="1"/>
    <col min="5" max="5" width="13.125" style="19" customWidth="1"/>
  </cols>
  <sheetData>
    <row r="1" spans="1:5" s="19" customFormat="1" ht="33.75" customHeight="1">
      <c r="A1" s="198" t="s">
        <v>69</v>
      </c>
      <c r="B1" s="198"/>
      <c r="C1" s="198"/>
      <c r="D1" s="198"/>
      <c r="E1" s="198"/>
    </row>
    <row r="2" spans="2:5" s="19" customFormat="1" ht="20.25" customHeight="1">
      <c r="B2" s="40"/>
      <c r="C2" s="40"/>
      <c r="D2" s="40"/>
      <c r="E2" s="122" t="s">
        <v>50</v>
      </c>
    </row>
    <row r="3" spans="1:5" s="38" customFormat="1" ht="19.5" customHeight="1">
      <c r="A3" s="188"/>
      <c r="B3" s="189" t="s">
        <v>202</v>
      </c>
      <c r="C3" s="197"/>
      <c r="D3" s="109" t="s">
        <v>190</v>
      </c>
      <c r="E3" s="199" t="s">
        <v>203</v>
      </c>
    </row>
    <row r="4" spans="1:5" s="38" customFormat="1" ht="30.75" customHeight="1">
      <c r="A4" s="188"/>
      <c r="B4" s="78" t="s">
        <v>95</v>
      </c>
      <c r="C4" s="78" t="s">
        <v>96</v>
      </c>
      <c r="D4" s="78" t="s">
        <v>96</v>
      </c>
      <c r="E4" s="200"/>
    </row>
    <row r="5" spans="1:5" s="38" customFormat="1" ht="19.5" customHeight="1">
      <c r="A5" s="92" t="s">
        <v>97</v>
      </c>
      <c r="B5" s="111">
        <v>454316</v>
      </c>
      <c r="C5" s="148">
        <v>453775</v>
      </c>
      <c r="D5" s="148">
        <v>426700</v>
      </c>
      <c r="E5" s="52">
        <f>(B5/D5-1)*100</f>
        <v>6.471994375439416</v>
      </c>
    </row>
    <row r="6" spans="1:8" s="38" customFormat="1" ht="19.5" customHeight="1">
      <c r="A6" s="92" t="s">
        <v>154</v>
      </c>
      <c r="B6" s="111">
        <v>149724</v>
      </c>
      <c r="C6" s="111">
        <v>147608</v>
      </c>
      <c r="D6" s="111">
        <v>148323</v>
      </c>
      <c r="E6" s="52">
        <f aca="true" t="shared" si="0" ref="E6:E11">(B6/D6-1)*100</f>
        <v>0.9445601828441896</v>
      </c>
      <c r="H6" s="149"/>
    </row>
    <row r="7" spans="1:5" s="38" customFormat="1" ht="19.5" customHeight="1">
      <c r="A7" s="94" t="s">
        <v>157</v>
      </c>
      <c r="B7" s="111">
        <v>42637</v>
      </c>
      <c r="C7" s="111">
        <v>42995</v>
      </c>
      <c r="D7" s="111">
        <v>49728</v>
      </c>
      <c r="E7" s="52">
        <f t="shared" si="0"/>
        <v>-14.259572072072068</v>
      </c>
    </row>
    <row r="8" spans="1:5" s="38" customFormat="1" ht="19.5" customHeight="1">
      <c r="A8" s="93" t="s">
        <v>98</v>
      </c>
      <c r="B8" s="111">
        <v>1147</v>
      </c>
      <c r="C8" s="111">
        <v>1188</v>
      </c>
      <c r="D8" s="111">
        <v>1505</v>
      </c>
      <c r="E8" s="52">
        <f t="shared" si="0"/>
        <v>-23.787375415282398</v>
      </c>
    </row>
    <row r="9" spans="1:5" s="38" customFormat="1" ht="19.5" customHeight="1">
      <c r="A9" s="93" t="s">
        <v>99</v>
      </c>
      <c r="B9" s="111">
        <v>82757</v>
      </c>
      <c r="C9" s="111">
        <v>63384</v>
      </c>
      <c r="D9" s="111">
        <v>78431</v>
      </c>
      <c r="E9" s="52">
        <f t="shared" si="0"/>
        <v>5.5156761994619385</v>
      </c>
    </row>
    <row r="10" spans="1:5" s="38" customFormat="1" ht="19.5" customHeight="1">
      <c r="A10" s="92" t="s">
        <v>155</v>
      </c>
      <c r="B10" s="111">
        <v>211674</v>
      </c>
      <c r="C10" s="111">
        <v>232509</v>
      </c>
      <c r="D10" s="111">
        <v>190877</v>
      </c>
      <c r="E10" s="52">
        <f t="shared" si="0"/>
        <v>10.895498148022021</v>
      </c>
    </row>
    <row r="11" spans="1:5" s="38" customFormat="1" ht="19.5" customHeight="1">
      <c r="A11" s="92" t="s">
        <v>156</v>
      </c>
      <c r="B11" s="111">
        <v>9014</v>
      </c>
      <c r="C11" s="111">
        <v>9086</v>
      </c>
      <c r="D11" s="111">
        <v>4444</v>
      </c>
      <c r="E11" s="52">
        <f t="shared" si="0"/>
        <v>102.83528352835285</v>
      </c>
    </row>
    <row r="12" spans="3:4" s="19" customFormat="1" ht="18.75" customHeight="1">
      <c r="C12" s="123">
        <v>6</v>
      </c>
      <c r="D12" s="43"/>
    </row>
    <row r="13" s="19" customFormat="1" ht="33.75" customHeight="1"/>
    <row r="14" spans="1:5" s="19" customFormat="1" ht="33.75" customHeight="1">
      <c r="A14" s="198" t="s">
        <v>31</v>
      </c>
      <c r="B14" s="198"/>
      <c r="C14" s="198"/>
      <c r="D14" s="198"/>
      <c r="E14" s="198"/>
    </row>
    <row r="15" spans="2:5" s="19" customFormat="1" ht="20.25" customHeight="1">
      <c r="B15" s="40"/>
      <c r="C15" s="40"/>
      <c r="D15" s="40"/>
      <c r="E15" s="41" t="s">
        <v>50</v>
      </c>
    </row>
    <row r="16" spans="1:5" s="19" customFormat="1" ht="19.5" customHeight="1">
      <c r="A16" s="188"/>
      <c r="B16" s="189" t="s">
        <v>202</v>
      </c>
      <c r="C16" s="197"/>
      <c r="D16" s="109" t="s">
        <v>190</v>
      </c>
      <c r="E16" s="199" t="s">
        <v>203</v>
      </c>
    </row>
    <row r="17" spans="1:5" s="19" customFormat="1" ht="30.75" customHeight="1">
      <c r="A17" s="188"/>
      <c r="B17" s="78" t="s">
        <v>95</v>
      </c>
      <c r="C17" s="78" t="s">
        <v>96</v>
      </c>
      <c r="D17" s="78" t="s">
        <v>96</v>
      </c>
      <c r="E17" s="200"/>
    </row>
    <row r="18" spans="1:5" s="19" customFormat="1" ht="19.5" customHeight="1">
      <c r="A18" s="91" t="s">
        <v>100</v>
      </c>
      <c r="B18" s="111">
        <v>454315.59</v>
      </c>
      <c r="C18" s="111">
        <v>453774.86</v>
      </c>
      <c r="D18" s="111">
        <v>426700</v>
      </c>
      <c r="E18" s="52">
        <f aca="true" t="shared" si="1" ref="E18:E23">(B18/D18-1)*100</f>
        <v>6.471898289196165</v>
      </c>
    </row>
    <row r="19" spans="1:5" s="19" customFormat="1" ht="19.5" customHeight="1">
      <c r="A19" s="91" t="s">
        <v>101</v>
      </c>
      <c r="B19" s="111">
        <v>139875.55</v>
      </c>
      <c r="C19" s="111">
        <v>139442.229366397</v>
      </c>
      <c r="D19" s="111">
        <v>129275</v>
      </c>
      <c r="E19" s="52">
        <f t="shared" si="1"/>
        <v>8.199999999999985</v>
      </c>
    </row>
    <row r="20" spans="1:5" s="19" customFormat="1" ht="19.5" customHeight="1">
      <c r="A20" s="91" t="s">
        <v>102</v>
      </c>
      <c r="B20" s="111">
        <v>94372.215</v>
      </c>
      <c r="C20" s="111">
        <v>94304.6714014343</v>
      </c>
      <c r="D20" s="111">
        <v>86979</v>
      </c>
      <c r="E20" s="52">
        <f t="shared" si="1"/>
        <v>8.499999999999996</v>
      </c>
    </row>
    <row r="21" spans="1:5" s="19" customFormat="1" ht="19.5" customHeight="1">
      <c r="A21" s="91" t="s">
        <v>103</v>
      </c>
      <c r="B21" s="111">
        <v>151582.266</v>
      </c>
      <c r="C21" s="111">
        <v>151502.895395587</v>
      </c>
      <c r="D21" s="111">
        <v>139194</v>
      </c>
      <c r="E21" s="52">
        <f>(B21/D21-1)*100</f>
        <v>8.899999999999997</v>
      </c>
    </row>
    <row r="22" spans="1:5" s="19" customFormat="1" ht="19.5" customHeight="1">
      <c r="A22" s="91" t="s">
        <v>104</v>
      </c>
      <c r="B22" s="111">
        <v>26845</v>
      </c>
      <c r="C22" s="111">
        <v>26826.9892046245</v>
      </c>
      <c r="D22" s="111">
        <v>24121</v>
      </c>
      <c r="E22" s="52">
        <f t="shared" si="1"/>
        <v>11.29306413498612</v>
      </c>
    </row>
    <row r="23" spans="1:5" s="19" customFormat="1" ht="19.5" customHeight="1">
      <c r="A23" s="91" t="s">
        <v>105</v>
      </c>
      <c r="B23" s="111">
        <v>41640.55900000004</v>
      </c>
      <c r="C23" s="111">
        <v>41698.074631957184</v>
      </c>
      <c r="D23" s="111">
        <f>D18-D19-D20-D21-D22</f>
        <v>47131</v>
      </c>
      <c r="E23" s="52">
        <f t="shared" si="1"/>
        <v>-11.649319980479856</v>
      </c>
    </row>
    <row r="24" spans="3:4" s="19" customFormat="1" ht="14.25">
      <c r="C24" s="120">
        <v>7</v>
      </c>
      <c r="D24" s="116"/>
    </row>
    <row r="25" s="19" customFormat="1" ht="14.25"/>
  </sheetData>
  <sheetProtection/>
  <mergeCells count="8">
    <mergeCell ref="A1:E1"/>
    <mergeCell ref="A3:A4"/>
    <mergeCell ref="B3:C3"/>
    <mergeCell ref="E3:E4"/>
    <mergeCell ref="A14:E14"/>
    <mergeCell ref="A16:A17"/>
    <mergeCell ref="B16:C16"/>
    <mergeCell ref="E16:E17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17" sqref="H17"/>
    </sheetView>
  </sheetViews>
  <sheetFormatPr defaultColWidth="9.00390625" defaultRowHeight="14.25"/>
  <cols>
    <col min="1" max="1" width="26.625" style="0" customWidth="1"/>
    <col min="2" max="5" width="10.625" style="0" customWidth="1"/>
    <col min="6" max="6" width="5.625" style="0" customWidth="1"/>
    <col min="7" max="7" width="9.375" style="0" customWidth="1"/>
    <col min="8" max="9" width="5.625" style="0" customWidth="1"/>
  </cols>
  <sheetData>
    <row r="1" spans="1:5" ht="34.5" customHeight="1">
      <c r="A1" s="201" t="s">
        <v>88</v>
      </c>
      <c r="B1" s="201"/>
      <c r="C1" s="201"/>
      <c r="D1" s="201"/>
      <c r="E1" s="201"/>
    </row>
    <row r="2" spans="1:5" ht="20.25" customHeight="1">
      <c r="A2" s="15"/>
      <c r="B2" s="15"/>
      <c r="C2" s="15"/>
      <c r="D2" s="202" t="s">
        <v>106</v>
      </c>
      <c r="E2" s="202"/>
    </row>
    <row r="3" spans="1:5" ht="15.75" customHeight="1">
      <c r="A3" s="206"/>
      <c r="B3" s="189" t="s">
        <v>200</v>
      </c>
      <c r="C3" s="189" t="s">
        <v>191</v>
      </c>
      <c r="D3" s="204" t="s">
        <v>201</v>
      </c>
      <c r="E3" s="205"/>
    </row>
    <row r="4" spans="1:5" ht="15.75" customHeight="1">
      <c r="A4" s="207"/>
      <c r="B4" s="203"/>
      <c r="C4" s="203"/>
      <c r="D4" s="49" t="s">
        <v>107</v>
      </c>
      <c r="E4" s="79" t="s">
        <v>108</v>
      </c>
    </row>
    <row r="5" spans="1:5" ht="19.5" customHeight="1">
      <c r="A5" s="90" t="s">
        <v>109</v>
      </c>
      <c r="B5" s="108">
        <v>192943</v>
      </c>
      <c r="C5" s="108">
        <v>267097</v>
      </c>
      <c r="D5" s="69">
        <f>B5-C5</f>
        <v>-74154</v>
      </c>
      <c r="E5" s="52">
        <f>D5/C5*100</f>
        <v>-27.762947543401832</v>
      </c>
    </row>
    <row r="6" spans="1:8" ht="19.5" customHeight="1">
      <c r="A6" s="90" t="s">
        <v>110</v>
      </c>
      <c r="B6" s="108">
        <v>192451</v>
      </c>
      <c r="C6" s="108">
        <v>192943</v>
      </c>
      <c r="D6" s="69">
        <f>B6-C6</f>
        <v>-492</v>
      </c>
      <c r="E6" s="52">
        <f>D6/C6*100</f>
        <v>-0.2549975899618022</v>
      </c>
      <c r="H6" s="139"/>
    </row>
    <row r="7" spans="1:5" ht="19.5" customHeight="1">
      <c r="A7" s="91" t="s">
        <v>111</v>
      </c>
      <c r="B7" s="108">
        <v>42388</v>
      </c>
      <c r="C7" s="108">
        <v>41026</v>
      </c>
      <c r="D7" s="69">
        <f>B7-C7</f>
        <v>1362</v>
      </c>
      <c r="E7" s="52">
        <f>D7/C7*100</f>
        <v>3.3198459513479257</v>
      </c>
    </row>
    <row r="8" spans="1:5" ht="19.5" customHeight="1">
      <c r="A8" s="91" t="s">
        <v>112</v>
      </c>
      <c r="B8" s="108">
        <v>110758</v>
      </c>
      <c r="C8" s="108">
        <v>112285</v>
      </c>
      <c r="D8" s="69">
        <f>B8-C8</f>
        <v>-1527</v>
      </c>
      <c r="E8" s="52">
        <f>D8/C8*100</f>
        <v>-1.359932315091063</v>
      </c>
    </row>
    <row r="9" spans="1:5" ht="19.5" customHeight="1">
      <c r="A9" s="91" t="s">
        <v>113</v>
      </c>
      <c r="B9" s="108">
        <v>39305</v>
      </c>
      <c r="C9" s="108">
        <v>39513</v>
      </c>
      <c r="D9" s="69">
        <f>B9-C9</f>
        <v>-208</v>
      </c>
      <c r="E9" s="52">
        <f>D9/C9*100</f>
        <v>-0.5264090299395137</v>
      </c>
    </row>
    <row r="10" spans="1:5" ht="19.5" customHeight="1">
      <c r="A10" s="91" t="s">
        <v>114</v>
      </c>
      <c r="B10" s="108"/>
      <c r="C10" s="108"/>
      <c r="D10" s="69"/>
      <c r="E10" s="52"/>
    </row>
    <row r="11" spans="1:5" ht="21" customHeight="1">
      <c r="A11" s="156" t="s">
        <v>220</v>
      </c>
      <c r="B11" s="125"/>
      <c r="C11" s="125"/>
      <c r="D11" s="125"/>
      <c r="E11" s="126"/>
    </row>
    <row r="12" ht="14.25">
      <c r="C12" s="124">
        <v>8</v>
      </c>
    </row>
    <row r="18" ht="14.25" customHeight="1"/>
    <row r="32" ht="15.75">
      <c r="A32" s="1" t="s">
        <v>28</v>
      </c>
    </row>
  </sheetData>
  <sheetProtection/>
  <mergeCells count="6">
    <mergeCell ref="A1:E1"/>
    <mergeCell ref="D2:E2"/>
    <mergeCell ref="B3:B4"/>
    <mergeCell ref="C3:C4"/>
    <mergeCell ref="D3:E3"/>
    <mergeCell ref="A3:A4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9">
      <selection activeCell="I27" sqref="I27"/>
    </sheetView>
  </sheetViews>
  <sheetFormatPr defaultColWidth="9.00390625" defaultRowHeight="14.25"/>
  <cols>
    <col min="1" max="1" width="20.50390625" style="0" customWidth="1"/>
    <col min="2" max="7" width="7.375" style="0" customWidth="1"/>
    <col min="8" max="8" width="12.75390625" style="0" customWidth="1"/>
  </cols>
  <sheetData>
    <row r="1" spans="1:8" s="29" customFormat="1" ht="21.75" customHeight="1">
      <c r="A1" s="210" t="s">
        <v>80</v>
      </c>
      <c r="B1" s="210"/>
      <c r="C1" s="210"/>
      <c r="D1" s="210"/>
      <c r="E1" s="210"/>
      <c r="F1" s="210"/>
      <c r="G1" s="210"/>
      <c r="H1" s="210"/>
    </row>
    <row r="2" spans="1:8" s="30" customFormat="1" ht="15" customHeight="1">
      <c r="A2" s="29"/>
      <c r="B2" s="29"/>
      <c r="C2" s="29"/>
      <c r="D2" s="29"/>
      <c r="E2" s="29"/>
      <c r="F2" s="211" t="s">
        <v>70</v>
      </c>
      <c r="G2" s="211"/>
      <c r="H2" s="211"/>
    </row>
    <row r="3" spans="1:8" s="30" customFormat="1" ht="19.5" customHeight="1">
      <c r="A3" s="188"/>
      <c r="B3" s="208" t="s">
        <v>197</v>
      </c>
      <c r="C3" s="209"/>
      <c r="D3" s="188"/>
      <c r="E3" s="208" t="s">
        <v>190</v>
      </c>
      <c r="F3" s="209"/>
      <c r="G3" s="188"/>
      <c r="H3" s="212" t="s">
        <v>204</v>
      </c>
    </row>
    <row r="4" spans="1:8" s="30" customFormat="1" ht="15.75" customHeight="1">
      <c r="A4" s="188"/>
      <c r="B4" s="197" t="s">
        <v>23</v>
      </c>
      <c r="C4" s="197" t="s">
        <v>24</v>
      </c>
      <c r="D4" s="197" t="s">
        <v>1</v>
      </c>
      <c r="E4" s="197" t="s">
        <v>23</v>
      </c>
      <c r="F4" s="197" t="s">
        <v>24</v>
      </c>
      <c r="G4" s="197" t="s">
        <v>1</v>
      </c>
      <c r="H4" s="213"/>
    </row>
    <row r="5" spans="1:8" s="30" customFormat="1" ht="12.75" customHeight="1">
      <c r="A5" s="188"/>
      <c r="B5" s="197"/>
      <c r="C5" s="197"/>
      <c r="D5" s="197"/>
      <c r="E5" s="197"/>
      <c r="F5" s="197"/>
      <c r="G5" s="197"/>
      <c r="H5" s="213"/>
    </row>
    <row r="6" spans="1:8" s="30" customFormat="1" ht="18" customHeight="1">
      <c r="A6" s="84" t="s">
        <v>163</v>
      </c>
      <c r="B6" s="112">
        <v>335754</v>
      </c>
      <c r="C6" s="112"/>
      <c r="D6" s="112"/>
      <c r="E6" s="112">
        <v>336427</v>
      </c>
      <c r="F6" s="112"/>
      <c r="G6" s="112"/>
      <c r="H6" s="76">
        <f>(B6/E6-1)*100</f>
        <v>-0.2000433972303095</v>
      </c>
    </row>
    <row r="7" spans="1:8" s="30" customFormat="1" ht="18" customHeight="1">
      <c r="A7" s="102" t="s">
        <v>158</v>
      </c>
      <c r="B7" s="112">
        <v>133510</v>
      </c>
      <c r="C7" s="148">
        <v>363</v>
      </c>
      <c r="D7" s="112">
        <v>48467</v>
      </c>
      <c r="E7" s="112">
        <v>133344</v>
      </c>
      <c r="F7" s="148">
        <f aca="true" t="shared" si="0" ref="F7:F13">G7/E7*1000</f>
        <v>364.4258459323254</v>
      </c>
      <c r="G7" s="112">
        <v>48594</v>
      </c>
      <c r="H7" s="76">
        <f>(D7/G7-1)*100</f>
        <v>-0.26134913775363033</v>
      </c>
    </row>
    <row r="8" spans="1:8" s="30" customFormat="1" ht="18" customHeight="1">
      <c r="A8" s="85" t="s">
        <v>164</v>
      </c>
      <c r="B8" s="112">
        <v>127410</v>
      </c>
      <c r="C8" s="148">
        <v>366</v>
      </c>
      <c r="D8" s="112">
        <v>46573</v>
      </c>
      <c r="E8" s="112">
        <v>126960</v>
      </c>
      <c r="F8" s="148">
        <f t="shared" si="0"/>
        <v>367.643352236925</v>
      </c>
      <c r="G8" s="112">
        <v>46676</v>
      </c>
      <c r="H8" s="76">
        <f aca="true" t="shared" si="1" ref="H8:H15">(D8/G8-1)*100</f>
        <v>-0.22067015168394377</v>
      </c>
    </row>
    <row r="9" spans="1:8" s="30" customFormat="1" ht="18" customHeight="1">
      <c r="A9" s="85" t="s">
        <v>165</v>
      </c>
      <c r="B9" s="112">
        <v>53680</v>
      </c>
      <c r="C9" s="148">
        <v>363</v>
      </c>
      <c r="D9" s="112">
        <v>19509</v>
      </c>
      <c r="E9" s="112">
        <v>53230</v>
      </c>
      <c r="F9" s="148">
        <f t="shared" si="0"/>
        <v>353.12793537478865</v>
      </c>
      <c r="G9" s="112">
        <v>18797</v>
      </c>
      <c r="H9" s="76">
        <f t="shared" si="1"/>
        <v>3.787838484864614</v>
      </c>
    </row>
    <row r="10" spans="1:8" s="30" customFormat="1" ht="18" customHeight="1">
      <c r="A10" s="103" t="s">
        <v>166</v>
      </c>
      <c r="B10" s="112">
        <v>73730</v>
      </c>
      <c r="C10" s="148">
        <v>367</v>
      </c>
      <c r="D10" s="112">
        <v>27064</v>
      </c>
      <c r="E10" s="112">
        <v>73730</v>
      </c>
      <c r="F10" s="148">
        <f t="shared" si="0"/>
        <v>378.1228807812288</v>
      </c>
      <c r="G10" s="112">
        <v>27879</v>
      </c>
      <c r="H10" s="76">
        <f t="shared" si="1"/>
        <v>-2.923347322357328</v>
      </c>
    </row>
    <row r="11" spans="1:8" s="30" customFormat="1" ht="18" customHeight="1">
      <c r="A11" s="102" t="s">
        <v>167</v>
      </c>
      <c r="B11" s="112">
        <v>6100</v>
      </c>
      <c r="C11" s="148">
        <v>310</v>
      </c>
      <c r="D11" s="112">
        <v>1894</v>
      </c>
      <c r="E11" s="112">
        <v>6384</v>
      </c>
      <c r="F11" s="148">
        <f t="shared" si="0"/>
        <v>300.43859649122805</v>
      </c>
      <c r="G11" s="112">
        <v>1918</v>
      </c>
      <c r="H11" s="76">
        <f>(D11/G11-1)*100</f>
        <v>-1.2513034410844615</v>
      </c>
    </row>
    <row r="12" spans="1:8" s="30" customFormat="1" ht="18" customHeight="1">
      <c r="A12" s="84" t="s">
        <v>160</v>
      </c>
      <c r="B12" s="112">
        <v>6486</v>
      </c>
      <c r="C12" s="148">
        <v>1691</v>
      </c>
      <c r="D12" s="112">
        <v>10965</v>
      </c>
      <c r="E12" s="112">
        <v>5910</v>
      </c>
      <c r="F12" s="148">
        <f t="shared" si="0"/>
        <v>1651.4382402707274</v>
      </c>
      <c r="G12" s="112">
        <v>9760</v>
      </c>
      <c r="H12" s="76">
        <f>(D12/G12-1)*100</f>
        <v>12.346311475409832</v>
      </c>
    </row>
    <row r="13" spans="1:8" s="30" customFormat="1" ht="18" customHeight="1">
      <c r="A13" s="64" t="s">
        <v>168</v>
      </c>
      <c r="B13" s="112">
        <v>6158</v>
      </c>
      <c r="C13" s="148">
        <v>1734</v>
      </c>
      <c r="D13" s="112">
        <v>10675</v>
      </c>
      <c r="E13" s="112">
        <v>5402</v>
      </c>
      <c r="F13" s="148">
        <f t="shared" si="0"/>
        <v>1718.6227323213625</v>
      </c>
      <c r="G13" s="112">
        <v>9284</v>
      </c>
      <c r="H13" s="76">
        <f t="shared" si="1"/>
        <v>14.98276604911677</v>
      </c>
    </row>
    <row r="14" spans="1:8" s="30" customFormat="1" ht="18" customHeight="1">
      <c r="A14" s="3" t="s">
        <v>161</v>
      </c>
      <c r="B14" s="112">
        <v>117321</v>
      </c>
      <c r="C14" s="112"/>
      <c r="D14" s="112"/>
      <c r="E14" s="112">
        <v>134928</v>
      </c>
      <c r="F14" s="112"/>
      <c r="G14" s="112"/>
      <c r="H14" s="76">
        <f>(B14/E14-1)*100</f>
        <v>-13.049181785841334</v>
      </c>
    </row>
    <row r="15" spans="1:8" s="30" customFormat="1" ht="18" customHeight="1">
      <c r="A15" s="84" t="s">
        <v>169</v>
      </c>
      <c r="B15" s="112">
        <v>52045</v>
      </c>
      <c r="C15" s="148">
        <v>5670</v>
      </c>
      <c r="D15" s="112">
        <v>295073</v>
      </c>
      <c r="E15" s="112">
        <v>69191</v>
      </c>
      <c r="F15" s="148">
        <f>G15/E15*1000</f>
        <v>5639.89536211357</v>
      </c>
      <c r="G15" s="112">
        <v>390230</v>
      </c>
      <c r="H15" s="76">
        <f t="shared" si="1"/>
        <v>-24.38484996027983</v>
      </c>
    </row>
    <row r="16" spans="1:8" s="30" customFormat="1" ht="18.75" customHeight="1">
      <c r="A16" s="132" t="s">
        <v>186</v>
      </c>
      <c r="B16" s="126"/>
      <c r="C16" s="128"/>
      <c r="D16" s="129"/>
      <c r="E16" s="128"/>
      <c r="F16" s="130"/>
      <c r="G16" s="131"/>
      <c r="H16" s="127"/>
    </row>
    <row r="17" spans="1:13" s="15" customFormat="1" ht="13.5" customHeight="1">
      <c r="A17" s="42"/>
      <c r="B17" s="18"/>
      <c r="C17" s="18"/>
      <c r="D17" s="18"/>
      <c r="E17" s="123">
        <v>9</v>
      </c>
      <c r="F17" s="18"/>
      <c r="G17" s="44"/>
      <c r="H17" s="26"/>
      <c r="J17" s="30"/>
      <c r="M17" s="30"/>
    </row>
    <row r="18" spans="1:13" s="15" customFormat="1" ht="18.75" customHeight="1">
      <c r="A18" s="42"/>
      <c r="B18" s="18"/>
      <c r="C18" s="18"/>
      <c r="D18" s="18"/>
      <c r="E18" s="96"/>
      <c r="F18" s="18"/>
      <c r="G18" s="44"/>
      <c r="H18" s="26"/>
      <c r="J18" s="30"/>
      <c r="M18" s="30"/>
    </row>
    <row r="19" spans="1:13" s="15" customFormat="1" ht="18.75" customHeight="1">
      <c r="A19" s="42"/>
      <c r="B19" s="18"/>
      <c r="C19" s="18"/>
      <c r="D19" s="18"/>
      <c r="E19" s="96"/>
      <c r="F19" s="18"/>
      <c r="G19" s="44"/>
      <c r="H19" s="26"/>
      <c r="J19" s="30"/>
      <c r="M19" s="30"/>
    </row>
    <row r="20" spans="1:13" s="15" customFormat="1" ht="18.75" customHeight="1">
      <c r="A20" s="42"/>
      <c r="B20" s="18"/>
      <c r="C20" s="18"/>
      <c r="D20" s="18"/>
      <c r="E20" s="18"/>
      <c r="F20" s="18"/>
      <c r="G20" s="18"/>
      <c r="H20" s="26"/>
      <c r="J20" s="30"/>
      <c r="M20" s="30"/>
    </row>
    <row r="21" spans="1:13" s="29" customFormat="1" ht="22.5" customHeight="1">
      <c r="A21" s="210" t="s">
        <v>185</v>
      </c>
      <c r="B21" s="210"/>
      <c r="C21" s="210"/>
      <c r="D21" s="210"/>
      <c r="E21" s="210"/>
      <c r="F21" s="210"/>
      <c r="G21" s="210"/>
      <c r="H21" s="210"/>
      <c r="J21" s="30"/>
      <c r="M21" s="30"/>
    </row>
    <row r="22" spans="1:8" s="30" customFormat="1" ht="15" customHeight="1">
      <c r="A22" s="29"/>
      <c r="B22" s="29"/>
      <c r="C22" s="29"/>
      <c r="D22" s="29"/>
      <c r="E22" s="29"/>
      <c r="F22" s="211" t="s">
        <v>115</v>
      </c>
      <c r="G22" s="211"/>
      <c r="H22" s="211"/>
    </row>
    <row r="23" spans="1:8" s="30" customFormat="1" ht="19.5" customHeight="1">
      <c r="A23" s="188"/>
      <c r="B23" s="208" t="s">
        <v>202</v>
      </c>
      <c r="C23" s="209"/>
      <c r="D23" s="188"/>
      <c r="E23" s="208" t="s">
        <v>190</v>
      </c>
      <c r="F23" s="209"/>
      <c r="G23" s="188"/>
      <c r="H23" s="212" t="s">
        <v>204</v>
      </c>
    </row>
    <row r="24" spans="1:8" s="30" customFormat="1" ht="14.25" customHeight="1">
      <c r="A24" s="188"/>
      <c r="B24" s="214" t="s">
        <v>116</v>
      </c>
      <c r="C24" s="214" t="s">
        <v>117</v>
      </c>
      <c r="D24" s="214" t="s">
        <v>118</v>
      </c>
      <c r="E24" s="214" t="s">
        <v>23</v>
      </c>
      <c r="F24" s="214" t="s">
        <v>24</v>
      </c>
      <c r="G24" s="214" t="s">
        <v>1</v>
      </c>
      <c r="H24" s="213"/>
    </row>
    <row r="25" spans="1:8" s="30" customFormat="1" ht="15" customHeight="1">
      <c r="A25" s="188"/>
      <c r="B25" s="215"/>
      <c r="C25" s="215"/>
      <c r="D25" s="215"/>
      <c r="E25" s="215"/>
      <c r="F25" s="215"/>
      <c r="G25" s="215"/>
      <c r="H25" s="213"/>
    </row>
    <row r="26" spans="1:8" s="30" customFormat="1" ht="18" customHeight="1">
      <c r="A26" s="84" t="s">
        <v>170</v>
      </c>
      <c r="B26" s="112">
        <v>1239</v>
      </c>
      <c r="C26" s="148">
        <v>5638</v>
      </c>
      <c r="D26" s="112">
        <v>6986</v>
      </c>
      <c r="E26" s="112">
        <v>1488</v>
      </c>
      <c r="F26" s="148">
        <f>G26/E26*1000</f>
        <v>5646.505376344086</v>
      </c>
      <c r="G26" s="112">
        <v>8402</v>
      </c>
      <c r="H26" s="68">
        <f aca="true" t="shared" si="2" ref="H26:H34">(D26/G26-1)*100</f>
        <v>-16.853130207093546</v>
      </c>
    </row>
    <row r="27" spans="1:8" s="30" customFormat="1" ht="18" customHeight="1">
      <c r="A27" s="84" t="s">
        <v>171</v>
      </c>
      <c r="B27" s="112">
        <v>24456</v>
      </c>
      <c r="C27" s="148">
        <v>209</v>
      </c>
      <c r="D27" s="112">
        <v>5101</v>
      </c>
      <c r="E27" s="112">
        <v>24454</v>
      </c>
      <c r="F27" s="148">
        <f>G27/E27*1000</f>
        <v>199.84460619939478</v>
      </c>
      <c r="G27" s="112">
        <v>4887</v>
      </c>
      <c r="H27" s="68">
        <f t="shared" si="2"/>
        <v>4.378964599959079</v>
      </c>
    </row>
    <row r="28" spans="1:8" s="30" customFormat="1" ht="18" customHeight="1">
      <c r="A28" s="84" t="s">
        <v>172</v>
      </c>
      <c r="B28" s="112">
        <v>73</v>
      </c>
      <c r="C28" s="148">
        <v>411</v>
      </c>
      <c r="D28" s="112">
        <v>30</v>
      </c>
      <c r="E28" s="112">
        <v>80</v>
      </c>
      <c r="F28" s="148">
        <f>G28/E28*1000</f>
        <v>400</v>
      </c>
      <c r="G28" s="112">
        <v>32</v>
      </c>
      <c r="H28" s="68">
        <f t="shared" si="2"/>
        <v>-6.25</v>
      </c>
    </row>
    <row r="29" spans="1:8" s="30" customFormat="1" ht="18" customHeight="1">
      <c r="A29" s="84" t="s">
        <v>173</v>
      </c>
      <c r="B29" s="112">
        <v>4866</v>
      </c>
      <c r="C29" s="148">
        <v>1188</v>
      </c>
      <c r="D29" s="112">
        <v>5783</v>
      </c>
      <c r="E29" s="112">
        <v>4871</v>
      </c>
      <c r="F29" s="148">
        <f>G29/E29*1000</f>
        <v>1190.7205912543625</v>
      </c>
      <c r="G29" s="112">
        <v>5800</v>
      </c>
      <c r="H29" s="68">
        <f t="shared" si="2"/>
        <v>-0.29310344827586654</v>
      </c>
    </row>
    <row r="30" spans="1:8" s="30" customFormat="1" ht="18" customHeight="1">
      <c r="A30" s="104" t="s">
        <v>174</v>
      </c>
      <c r="B30" s="112"/>
      <c r="C30" s="148"/>
      <c r="D30" s="112"/>
      <c r="E30" s="112"/>
      <c r="F30" s="148"/>
      <c r="G30" s="112"/>
      <c r="H30" s="68"/>
    </row>
    <row r="31" spans="1:8" s="30" customFormat="1" ht="18" customHeight="1">
      <c r="A31" s="54" t="s">
        <v>162</v>
      </c>
      <c r="B31" s="112">
        <v>63999</v>
      </c>
      <c r="C31" s="148"/>
      <c r="D31" s="112"/>
      <c r="E31" s="112">
        <v>61979</v>
      </c>
      <c r="F31" s="148"/>
      <c r="G31" s="112"/>
      <c r="H31" s="68">
        <f>(B31/E31-1)*100</f>
        <v>3.259168428015946</v>
      </c>
    </row>
    <row r="32" spans="1:8" s="30" customFormat="1" ht="18" customHeight="1">
      <c r="A32" s="84" t="s">
        <v>175</v>
      </c>
      <c r="B32" s="112">
        <v>61683</v>
      </c>
      <c r="C32" s="148">
        <v>1346</v>
      </c>
      <c r="D32" s="112">
        <v>83026</v>
      </c>
      <c r="E32" s="112">
        <v>59576</v>
      </c>
      <c r="F32" s="148">
        <f>G32/E32*1000</f>
        <v>1278.2328454411172</v>
      </c>
      <c r="G32" s="112">
        <v>76152</v>
      </c>
      <c r="H32" s="68">
        <f t="shared" si="2"/>
        <v>9.026683475154961</v>
      </c>
    </row>
    <row r="33" spans="1:8" s="30" customFormat="1" ht="18" customHeight="1">
      <c r="A33" s="84" t="s">
        <v>176</v>
      </c>
      <c r="B33" s="112">
        <v>1825</v>
      </c>
      <c r="C33" s="148">
        <v>1626</v>
      </c>
      <c r="D33" s="112">
        <v>2968</v>
      </c>
      <c r="E33" s="112">
        <v>1959</v>
      </c>
      <c r="F33" s="148">
        <f>G33/E33*1000</f>
        <v>1654.4155181214905</v>
      </c>
      <c r="G33" s="112">
        <v>3241</v>
      </c>
      <c r="H33" s="68">
        <f t="shared" si="2"/>
        <v>-8.423326133909292</v>
      </c>
    </row>
    <row r="34" spans="1:8" s="30" customFormat="1" ht="18" customHeight="1">
      <c r="A34" s="84" t="s">
        <v>177</v>
      </c>
      <c r="B34" s="17">
        <v>55</v>
      </c>
      <c r="C34" s="148">
        <v>200</v>
      </c>
      <c r="D34" s="17">
        <v>11</v>
      </c>
      <c r="E34" s="17">
        <v>55</v>
      </c>
      <c r="F34" s="148">
        <f>G34/E34*1000</f>
        <v>200</v>
      </c>
      <c r="G34" s="17">
        <v>11</v>
      </c>
      <c r="H34" s="68">
        <f t="shared" si="2"/>
        <v>0</v>
      </c>
    </row>
    <row r="35" spans="1:8" s="29" customFormat="1" ht="14.25">
      <c r="A35" s="132" t="s">
        <v>205</v>
      </c>
      <c r="B35" s="126"/>
      <c r="C35" s="128"/>
      <c r="D35" s="129"/>
      <c r="E35" s="128"/>
      <c r="F35" s="130"/>
      <c r="G35" s="131"/>
      <c r="H35" s="127"/>
    </row>
    <row r="36" s="29" customFormat="1" ht="14.25">
      <c r="E36" s="5">
        <v>10</v>
      </c>
    </row>
    <row r="37" s="29" customFormat="1" ht="14.25"/>
    <row r="38" s="29" customFormat="1" ht="14.25"/>
    <row r="39" spans="1:7" s="28" customFormat="1" ht="14.25">
      <c r="A39" s="29"/>
      <c r="B39" s="29"/>
      <c r="C39" s="29"/>
      <c r="D39" s="29"/>
      <c r="E39" s="29"/>
      <c r="F39" s="29"/>
      <c r="G39" s="29"/>
    </row>
    <row r="40" s="28" customFormat="1" ht="14.25"/>
    <row r="41" s="28" customFormat="1" ht="14.25"/>
    <row r="42" s="28" customFormat="1" ht="14.25"/>
    <row r="43" s="28" customFormat="1" ht="14.25"/>
    <row r="44" s="28" customFormat="1" ht="14.25"/>
    <row r="45" s="28" customFormat="1" ht="14.25"/>
    <row r="46" s="28" customFormat="1" ht="14.25"/>
    <row r="47" s="28" customFormat="1" ht="14.25"/>
    <row r="48" s="28" customFormat="1" ht="14.25"/>
    <row r="49" s="28" customFormat="1" ht="14.25"/>
    <row r="50" s="28" customFormat="1" ht="14.25"/>
    <row r="51" s="28" customFormat="1" ht="14.25"/>
    <row r="52" s="28" customFormat="1" ht="14.25"/>
    <row r="53" s="28" customFormat="1" ht="14.25"/>
    <row r="54" s="28" customFormat="1" ht="14.25"/>
    <row r="55" s="28" customFormat="1" ht="14.25"/>
    <row r="56" s="28" customFormat="1" ht="14.25"/>
    <row r="57" s="28" customFormat="1" ht="14.25"/>
    <row r="58" s="28" customFormat="1" ht="14.25"/>
    <row r="59" spans="1:7" ht="14.25">
      <c r="A59" s="28"/>
      <c r="B59" s="28"/>
      <c r="C59" s="28"/>
      <c r="D59" s="28"/>
      <c r="E59" s="28"/>
      <c r="F59" s="28"/>
      <c r="G59" s="28"/>
    </row>
  </sheetData>
  <sheetProtection/>
  <mergeCells count="24">
    <mergeCell ref="E3:G3"/>
    <mergeCell ref="B4:B5"/>
    <mergeCell ref="E24:E25"/>
    <mergeCell ref="F24:F25"/>
    <mergeCell ref="G24:G25"/>
    <mergeCell ref="E23:G23"/>
    <mergeCell ref="A1:H1"/>
    <mergeCell ref="H3:H5"/>
    <mergeCell ref="E4:E5"/>
    <mergeCell ref="F4:F5"/>
    <mergeCell ref="G4:G5"/>
    <mergeCell ref="A3:A5"/>
    <mergeCell ref="C4:C5"/>
    <mergeCell ref="D4:D5"/>
    <mergeCell ref="B3:D3"/>
    <mergeCell ref="F2:H2"/>
    <mergeCell ref="A23:A25"/>
    <mergeCell ref="B23:D23"/>
    <mergeCell ref="A21:H21"/>
    <mergeCell ref="F22:H22"/>
    <mergeCell ref="H23:H25"/>
    <mergeCell ref="B24:B25"/>
    <mergeCell ref="C24:C25"/>
    <mergeCell ref="D24:D25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  <ignoredErrors>
    <ignoredError sqref="H14 H3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7">
      <selection activeCell="K23" sqref="K23"/>
    </sheetView>
  </sheetViews>
  <sheetFormatPr defaultColWidth="9.00390625" defaultRowHeight="14.25"/>
  <cols>
    <col min="1" max="1" width="9.125" style="0" customWidth="1"/>
    <col min="2" max="7" width="7.625" style="15" customWidth="1"/>
    <col min="8" max="8" width="10.00390625" style="15" customWidth="1"/>
    <col min="9" max="9" width="10.375" style="15" customWidth="1"/>
  </cols>
  <sheetData>
    <row r="1" spans="1:9" ht="34.5" customHeight="1">
      <c r="A1" s="187" t="s">
        <v>16</v>
      </c>
      <c r="B1" s="187"/>
      <c r="C1" s="187"/>
      <c r="D1" s="187"/>
      <c r="E1" s="187"/>
      <c r="F1" s="187"/>
      <c r="G1" s="187"/>
      <c r="H1" s="187"/>
      <c r="I1" s="187"/>
    </row>
    <row r="2" spans="1:9" s="2" customFormat="1" ht="20.25" customHeight="1">
      <c r="A2" s="15"/>
      <c r="B2" s="16"/>
      <c r="C2" s="16"/>
      <c r="D2" s="16"/>
      <c r="E2" s="16"/>
      <c r="F2" s="16"/>
      <c r="G2" s="202" t="s">
        <v>39</v>
      </c>
      <c r="H2" s="202"/>
      <c r="I2" s="202"/>
    </row>
    <row r="3" spans="1:9" s="30" customFormat="1" ht="19.5" customHeight="1">
      <c r="A3" s="188"/>
      <c r="B3" s="189" t="s">
        <v>200</v>
      </c>
      <c r="C3" s="197"/>
      <c r="D3" s="197"/>
      <c r="E3" s="189" t="s">
        <v>191</v>
      </c>
      <c r="F3" s="197"/>
      <c r="G3" s="197"/>
      <c r="H3" s="189" t="s">
        <v>206</v>
      </c>
      <c r="I3" s="190"/>
    </row>
    <row r="4" spans="1:9" s="30" customFormat="1" ht="19.5" customHeight="1">
      <c r="A4" s="188"/>
      <c r="B4" s="17" t="s">
        <v>23</v>
      </c>
      <c r="C4" s="17" t="s">
        <v>24</v>
      </c>
      <c r="D4" s="17" t="s">
        <v>1</v>
      </c>
      <c r="E4" s="17" t="s">
        <v>23</v>
      </c>
      <c r="F4" s="17" t="s">
        <v>24</v>
      </c>
      <c r="G4" s="17" t="s">
        <v>1</v>
      </c>
      <c r="H4" s="17" t="s">
        <v>2</v>
      </c>
      <c r="I4" s="22" t="s">
        <v>3</v>
      </c>
    </row>
    <row r="5" spans="1:14" s="30" customFormat="1" ht="19.5" customHeight="1">
      <c r="A5" s="84" t="s">
        <v>4</v>
      </c>
      <c r="B5" s="112">
        <v>127410</v>
      </c>
      <c r="C5" s="112">
        <v>366</v>
      </c>
      <c r="D5" s="112">
        <v>46573</v>
      </c>
      <c r="E5" s="112">
        <v>126960</v>
      </c>
      <c r="F5" s="112">
        <f aca="true" t="shared" si="0" ref="F5:F10">G5/E5*1000</f>
        <v>367.643352236925</v>
      </c>
      <c r="G5" s="112">
        <v>46676</v>
      </c>
      <c r="H5" s="81">
        <f>D5-G5</f>
        <v>-103</v>
      </c>
      <c r="I5" s="76">
        <f>H5/G5*100</f>
        <v>-0.22067015168394893</v>
      </c>
      <c r="K5" s="32"/>
      <c r="L5" s="32"/>
      <c r="M5" s="32"/>
      <c r="N5" s="32"/>
    </row>
    <row r="6" spans="1:14" s="30" customFormat="1" ht="19.5" customHeight="1">
      <c r="A6" s="85" t="s">
        <v>119</v>
      </c>
      <c r="B6" s="112">
        <v>37727</v>
      </c>
      <c r="C6" s="112">
        <v>359</v>
      </c>
      <c r="D6" s="112">
        <v>13538</v>
      </c>
      <c r="E6" s="112">
        <v>36812</v>
      </c>
      <c r="F6" s="112">
        <f t="shared" si="0"/>
        <v>360.53460827990875</v>
      </c>
      <c r="G6" s="112">
        <v>13272</v>
      </c>
      <c r="H6" s="81">
        <f>D6-G6</f>
        <v>266</v>
      </c>
      <c r="I6" s="76">
        <f>H6/G6*100</f>
        <v>2.0042194092827006</v>
      </c>
      <c r="K6" s="32"/>
      <c r="N6" s="32"/>
    </row>
    <row r="7" spans="1:14" s="30" customFormat="1" ht="19.5" customHeight="1">
      <c r="A7" s="85" t="s">
        <v>120</v>
      </c>
      <c r="B7" s="112">
        <v>38253</v>
      </c>
      <c r="C7" s="112">
        <v>361</v>
      </c>
      <c r="D7" s="112">
        <v>13820</v>
      </c>
      <c r="E7" s="112">
        <v>38068</v>
      </c>
      <c r="F7" s="112">
        <f t="shared" si="0"/>
        <v>371.57192392560677</v>
      </c>
      <c r="G7" s="112">
        <v>14145</v>
      </c>
      <c r="H7" s="81">
        <f>D7-G7</f>
        <v>-325</v>
      </c>
      <c r="I7" s="76">
        <f>H7/G7*100</f>
        <v>-2.297631671968894</v>
      </c>
      <c r="K7" s="32"/>
      <c r="M7" s="115"/>
      <c r="N7" s="32"/>
    </row>
    <row r="8" spans="1:14" s="30" customFormat="1" ht="19.5" customHeight="1">
      <c r="A8" s="85" t="s">
        <v>121</v>
      </c>
      <c r="B8" s="112">
        <v>40425</v>
      </c>
      <c r="C8" s="112">
        <v>379</v>
      </c>
      <c r="D8" s="112">
        <v>15312</v>
      </c>
      <c r="E8" s="112">
        <v>39551</v>
      </c>
      <c r="F8" s="112">
        <f t="shared" si="0"/>
        <v>371.216909812647</v>
      </c>
      <c r="G8" s="112">
        <v>14682</v>
      </c>
      <c r="H8" s="81">
        <f>D8-G8</f>
        <v>630</v>
      </c>
      <c r="I8" s="76">
        <f>H8/G8*100</f>
        <v>4.290968532897425</v>
      </c>
      <c r="K8" s="32"/>
      <c r="M8" s="115"/>
      <c r="N8" s="32"/>
    </row>
    <row r="9" spans="1:14" s="30" customFormat="1" ht="19.5" customHeight="1">
      <c r="A9" s="85" t="s">
        <v>5</v>
      </c>
      <c r="B9" s="112">
        <v>11005</v>
      </c>
      <c r="C9" s="112">
        <v>355</v>
      </c>
      <c r="D9" s="112">
        <v>3903</v>
      </c>
      <c r="E9" s="112">
        <v>12136</v>
      </c>
      <c r="F9" s="112">
        <f t="shared" si="0"/>
        <v>365.8536585365854</v>
      </c>
      <c r="G9" s="112">
        <v>4440</v>
      </c>
      <c r="H9" s="81">
        <f>D9-G9</f>
        <v>-537</v>
      </c>
      <c r="I9" s="76">
        <f>H9/G9*100</f>
        <v>-12.094594594594595</v>
      </c>
      <c r="K9" s="32"/>
      <c r="L9" s="32"/>
      <c r="M9" s="115"/>
      <c r="N9" s="32"/>
    </row>
    <row r="10" spans="1:14" s="30" customFormat="1" ht="19.5" customHeight="1">
      <c r="A10" s="85" t="s">
        <v>122</v>
      </c>
      <c r="B10" s="112"/>
      <c r="C10" s="112"/>
      <c r="D10" s="112"/>
      <c r="E10" s="112">
        <v>393</v>
      </c>
      <c r="F10" s="112">
        <f t="shared" si="0"/>
        <v>348.60050890585245</v>
      </c>
      <c r="G10" s="112">
        <v>137</v>
      </c>
      <c r="H10" s="81"/>
      <c r="I10" s="76"/>
      <c r="K10" s="32"/>
      <c r="N10" s="32"/>
    </row>
    <row r="11" spans="6:14" ht="18.75" customHeight="1">
      <c r="F11" s="5">
        <v>11</v>
      </c>
      <c r="K11" s="32"/>
      <c r="L11" s="30"/>
      <c r="M11" s="30"/>
      <c r="N11" s="32"/>
    </row>
    <row r="12" spans="11:14" ht="24" customHeight="1">
      <c r="K12" s="32"/>
      <c r="M12" s="30"/>
      <c r="N12" s="32"/>
    </row>
    <row r="13" spans="11:14" ht="14.25">
      <c r="K13" s="32"/>
      <c r="N13" s="32"/>
    </row>
    <row r="14" spans="11:14" ht="14.25">
      <c r="K14" s="32"/>
      <c r="N14" s="32"/>
    </row>
    <row r="15" spans="1:14" ht="34.5" customHeight="1">
      <c r="A15" s="187" t="s">
        <v>180</v>
      </c>
      <c r="B15" s="187"/>
      <c r="C15" s="187"/>
      <c r="D15" s="187"/>
      <c r="E15" s="187"/>
      <c r="F15" s="187"/>
      <c r="G15" s="187"/>
      <c r="H15" s="187"/>
      <c r="I15" s="187"/>
      <c r="K15" s="32"/>
      <c r="N15" s="32"/>
    </row>
    <row r="16" spans="1:14" s="2" customFormat="1" ht="20.25" customHeight="1">
      <c r="A16" s="15"/>
      <c r="B16" s="16"/>
      <c r="C16" s="16"/>
      <c r="D16" s="16"/>
      <c r="E16" s="16"/>
      <c r="F16" s="16"/>
      <c r="G16" s="202" t="s">
        <v>39</v>
      </c>
      <c r="H16" s="202"/>
      <c r="I16" s="202"/>
      <c r="K16" s="32"/>
      <c r="N16" s="32"/>
    </row>
    <row r="17" spans="1:14" s="30" customFormat="1" ht="19.5" customHeight="1">
      <c r="A17" s="188"/>
      <c r="B17" s="189" t="s">
        <v>200</v>
      </c>
      <c r="C17" s="197"/>
      <c r="D17" s="197"/>
      <c r="E17" s="189" t="s">
        <v>191</v>
      </c>
      <c r="F17" s="197"/>
      <c r="G17" s="197"/>
      <c r="H17" s="216" t="s">
        <v>207</v>
      </c>
      <c r="I17" s="217"/>
      <c r="K17" s="32"/>
      <c r="N17" s="32"/>
    </row>
    <row r="18" spans="1:14" s="30" customFormat="1" ht="19.5" customHeight="1">
      <c r="A18" s="188"/>
      <c r="B18" s="17" t="s">
        <v>23</v>
      </c>
      <c r="C18" s="17" t="s">
        <v>24</v>
      </c>
      <c r="D18" s="17" t="s">
        <v>1</v>
      </c>
      <c r="E18" s="17" t="s">
        <v>23</v>
      </c>
      <c r="F18" s="17" t="s">
        <v>24</v>
      </c>
      <c r="G18" s="17" t="s">
        <v>1</v>
      </c>
      <c r="H18" s="17" t="s">
        <v>2</v>
      </c>
      <c r="I18" s="22" t="s">
        <v>3</v>
      </c>
      <c r="K18" s="32"/>
      <c r="N18" s="32"/>
    </row>
    <row r="19" spans="1:14" s="30" customFormat="1" ht="19.5" customHeight="1">
      <c r="A19" s="84" t="s">
        <v>4</v>
      </c>
      <c r="B19" s="112">
        <v>53680</v>
      </c>
      <c r="C19" s="112">
        <v>363</v>
      </c>
      <c r="D19" s="112">
        <v>19509</v>
      </c>
      <c r="E19" s="112">
        <v>53230</v>
      </c>
      <c r="F19" s="112">
        <f aca="true" t="shared" si="1" ref="F19:F24">G19/E19*1000</f>
        <v>353.12793537478865</v>
      </c>
      <c r="G19" s="112">
        <v>18797</v>
      </c>
      <c r="H19" s="81">
        <f>D19-G19</f>
        <v>712</v>
      </c>
      <c r="I19" s="76">
        <f>H19/G19*100</f>
        <v>3.7878384848646056</v>
      </c>
      <c r="K19" s="32"/>
      <c r="N19" s="32"/>
    </row>
    <row r="20" spans="1:15" s="30" customFormat="1" ht="19.5" customHeight="1">
      <c r="A20" s="84" t="s">
        <v>119</v>
      </c>
      <c r="B20" s="112">
        <v>14571</v>
      </c>
      <c r="C20" s="112">
        <v>352</v>
      </c>
      <c r="D20" s="112">
        <v>5126</v>
      </c>
      <c r="E20" s="112">
        <v>14282</v>
      </c>
      <c r="F20" s="112">
        <f t="shared" si="1"/>
        <v>351.49138776081776</v>
      </c>
      <c r="G20" s="112">
        <v>5020</v>
      </c>
      <c r="H20" s="81">
        <f>D20-G20</f>
        <v>106</v>
      </c>
      <c r="I20" s="76">
        <f>H20/G20*100</f>
        <v>2.1115537848605577</v>
      </c>
      <c r="K20" s="32"/>
      <c r="N20" s="32"/>
      <c r="O20" s="114"/>
    </row>
    <row r="21" spans="1:14" s="30" customFormat="1" ht="19.5" customHeight="1">
      <c r="A21" s="85" t="s">
        <v>120</v>
      </c>
      <c r="B21" s="112">
        <v>13425</v>
      </c>
      <c r="C21" s="112">
        <v>352</v>
      </c>
      <c r="D21" s="112">
        <v>4721</v>
      </c>
      <c r="E21" s="112">
        <v>13026</v>
      </c>
      <c r="F21" s="112">
        <f t="shared" si="1"/>
        <v>349.30139720558884</v>
      </c>
      <c r="G21" s="112">
        <v>4550</v>
      </c>
      <c r="H21" s="81">
        <f>D21-G21</f>
        <v>171</v>
      </c>
      <c r="I21" s="76">
        <f>H21/G21*100</f>
        <v>3.7582417582417578</v>
      </c>
      <c r="N21" s="32"/>
    </row>
    <row r="22" spans="1:14" s="30" customFormat="1" ht="19.5" customHeight="1">
      <c r="A22" s="85" t="s">
        <v>121</v>
      </c>
      <c r="B22" s="112">
        <v>20025</v>
      </c>
      <c r="C22" s="112">
        <v>380</v>
      </c>
      <c r="D22" s="112">
        <v>7602</v>
      </c>
      <c r="E22" s="112">
        <v>19441</v>
      </c>
      <c r="F22" s="112">
        <f t="shared" si="1"/>
        <v>359.5494058947585</v>
      </c>
      <c r="G22" s="112">
        <v>6990</v>
      </c>
      <c r="H22" s="81">
        <f>D22-G22</f>
        <v>612</v>
      </c>
      <c r="I22" s="76">
        <f>H22/G22*100</f>
        <v>8.755364806866952</v>
      </c>
      <c r="N22" s="32"/>
    </row>
    <row r="23" spans="1:14" s="30" customFormat="1" ht="19.5" customHeight="1">
      <c r="A23" s="85" t="s">
        <v>5</v>
      </c>
      <c r="B23" s="112">
        <v>5659</v>
      </c>
      <c r="C23" s="112">
        <v>364</v>
      </c>
      <c r="D23" s="112">
        <v>2060</v>
      </c>
      <c r="E23" s="112">
        <v>6276</v>
      </c>
      <c r="F23" s="112">
        <f t="shared" si="1"/>
        <v>345.761631612492</v>
      </c>
      <c r="G23" s="112">
        <v>2170</v>
      </c>
      <c r="H23" s="81">
        <f>D23-G23</f>
        <v>-110</v>
      </c>
      <c r="I23" s="76">
        <f>H23/G23*100</f>
        <v>-5.0691244239631335</v>
      </c>
      <c r="N23" s="32"/>
    </row>
    <row r="24" spans="1:14" s="30" customFormat="1" ht="19.5" customHeight="1">
      <c r="A24" s="85" t="s">
        <v>122</v>
      </c>
      <c r="B24" s="112"/>
      <c r="C24" s="112"/>
      <c r="D24" s="112"/>
      <c r="E24" s="112">
        <v>205</v>
      </c>
      <c r="F24" s="112">
        <f t="shared" si="1"/>
        <v>326.8292682926829</v>
      </c>
      <c r="G24" s="112">
        <v>67</v>
      </c>
      <c r="H24" s="81"/>
      <c r="I24" s="76"/>
      <c r="K24" s="32"/>
      <c r="N24" s="32"/>
    </row>
    <row r="25" spans="1:11" ht="24" customHeight="1">
      <c r="A25" s="1" t="s">
        <v>15</v>
      </c>
      <c r="B25" s="34"/>
      <c r="C25" s="34"/>
      <c r="D25" s="34"/>
      <c r="E25" s="34"/>
      <c r="F25" s="135">
        <v>12</v>
      </c>
      <c r="G25" s="34"/>
      <c r="K25" s="30"/>
    </row>
    <row r="26" spans="6:11" ht="14.25">
      <c r="F26" s="95"/>
      <c r="K26" s="30"/>
    </row>
    <row r="27" ht="14.25">
      <c r="K27" s="30"/>
    </row>
  </sheetData>
  <sheetProtection/>
  <mergeCells count="12">
    <mergeCell ref="A15:I15"/>
    <mergeCell ref="A17:A18"/>
    <mergeCell ref="B17:D17"/>
    <mergeCell ref="E17:G17"/>
    <mergeCell ref="H17:I17"/>
    <mergeCell ref="G16:I16"/>
    <mergeCell ref="A1:I1"/>
    <mergeCell ref="A3:A4"/>
    <mergeCell ref="B3:D3"/>
    <mergeCell ref="E3:G3"/>
    <mergeCell ref="H3:I3"/>
    <mergeCell ref="G2:I2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" width="9.125" style="0" customWidth="1"/>
    <col min="2" max="7" width="7.125" style="15" customWidth="1"/>
    <col min="8" max="8" width="10.25390625" style="15" customWidth="1"/>
    <col min="9" max="9" width="10.50390625" style="15" customWidth="1"/>
  </cols>
  <sheetData>
    <row r="1" spans="1:9" ht="27" customHeight="1">
      <c r="A1" s="187" t="s">
        <v>18</v>
      </c>
      <c r="B1" s="187"/>
      <c r="C1" s="187"/>
      <c r="D1" s="187"/>
      <c r="E1" s="187"/>
      <c r="F1" s="187"/>
      <c r="G1" s="187"/>
      <c r="H1" s="187"/>
      <c r="I1" s="187"/>
    </row>
    <row r="2" spans="1:9" s="2" customFormat="1" ht="20.25" customHeight="1">
      <c r="A2" s="133"/>
      <c r="B2" s="134"/>
      <c r="C2" s="134"/>
      <c r="D2" s="134"/>
      <c r="E2" s="134"/>
      <c r="F2" s="134"/>
      <c r="G2" s="202" t="s">
        <v>123</v>
      </c>
      <c r="H2" s="202"/>
      <c r="I2" s="202"/>
    </row>
    <row r="3" spans="1:9" s="30" customFormat="1" ht="19.5" customHeight="1">
      <c r="A3" s="188"/>
      <c r="B3" s="189" t="s">
        <v>200</v>
      </c>
      <c r="C3" s="197"/>
      <c r="D3" s="197"/>
      <c r="E3" s="189" t="s">
        <v>191</v>
      </c>
      <c r="F3" s="197"/>
      <c r="G3" s="197"/>
      <c r="H3" s="189" t="s">
        <v>206</v>
      </c>
      <c r="I3" s="190"/>
    </row>
    <row r="4" spans="1:9" s="30" customFormat="1" ht="19.5" customHeight="1">
      <c r="A4" s="188"/>
      <c r="B4" s="17" t="s">
        <v>23</v>
      </c>
      <c r="C4" s="17" t="s">
        <v>24</v>
      </c>
      <c r="D4" s="17" t="s">
        <v>1</v>
      </c>
      <c r="E4" s="17" t="s">
        <v>23</v>
      </c>
      <c r="F4" s="17" t="s">
        <v>24</v>
      </c>
      <c r="G4" s="17" t="s">
        <v>1</v>
      </c>
      <c r="H4" s="17" t="s">
        <v>2</v>
      </c>
      <c r="I4" s="22" t="s">
        <v>3</v>
      </c>
    </row>
    <row r="5" spans="1:14" s="30" customFormat="1" ht="19.5" customHeight="1">
      <c r="A5" s="64" t="s">
        <v>4</v>
      </c>
      <c r="B5" s="112">
        <v>73730</v>
      </c>
      <c r="C5" s="112">
        <v>367</v>
      </c>
      <c r="D5" s="112">
        <v>27064</v>
      </c>
      <c r="E5" s="112">
        <v>73730</v>
      </c>
      <c r="F5" s="112">
        <f aca="true" t="shared" si="0" ref="F5:F10">G5/E5*1000</f>
        <v>378.1228807812288</v>
      </c>
      <c r="G5" s="112">
        <v>27879</v>
      </c>
      <c r="H5" s="81">
        <f>D5-G5</f>
        <v>-815</v>
      </c>
      <c r="I5" s="76">
        <f>H5/G5*100</f>
        <v>-2.92334732235733</v>
      </c>
      <c r="L5" s="32"/>
      <c r="M5" s="32"/>
      <c r="N5" s="32"/>
    </row>
    <row r="6" spans="1:14" s="30" customFormat="1" ht="19.5" customHeight="1">
      <c r="A6" s="64" t="s">
        <v>119</v>
      </c>
      <c r="B6" s="112">
        <v>23156</v>
      </c>
      <c r="C6" s="112">
        <v>363</v>
      </c>
      <c r="D6" s="112">
        <v>8412</v>
      </c>
      <c r="E6" s="112">
        <v>22530</v>
      </c>
      <c r="F6" s="112">
        <f t="shared" si="0"/>
        <v>366.26719928983573</v>
      </c>
      <c r="G6" s="112">
        <v>8252</v>
      </c>
      <c r="H6" s="81">
        <f>D6-G6</f>
        <v>160</v>
      </c>
      <c r="I6" s="76">
        <f>H6/G6*100</f>
        <v>1.9389238972370333</v>
      </c>
      <c r="L6" s="100"/>
      <c r="N6" s="32"/>
    </row>
    <row r="7" spans="1:14" s="30" customFormat="1" ht="19.5" customHeight="1">
      <c r="A7" s="64" t="s">
        <v>120</v>
      </c>
      <c r="B7" s="112">
        <v>24828</v>
      </c>
      <c r="C7" s="112">
        <v>366</v>
      </c>
      <c r="D7" s="112">
        <v>9099</v>
      </c>
      <c r="E7" s="112">
        <v>25042</v>
      </c>
      <c r="F7" s="112">
        <f t="shared" si="0"/>
        <v>383.1562974203339</v>
      </c>
      <c r="G7" s="112">
        <v>9595</v>
      </c>
      <c r="H7" s="81">
        <f>D7-G7</f>
        <v>-496</v>
      </c>
      <c r="I7" s="76">
        <f>H7/G7*100</f>
        <v>-5.169359041167275</v>
      </c>
      <c r="N7" s="32"/>
    </row>
    <row r="8" spans="1:14" s="30" customFormat="1" ht="19.5" customHeight="1">
      <c r="A8" s="64" t="s">
        <v>121</v>
      </c>
      <c r="B8" s="112">
        <v>20400</v>
      </c>
      <c r="C8" s="112">
        <v>378</v>
      </c>
      <c r="D8" s="112">
        <v>7710</v>
      </c>
      <c r="E8" s="112">
        <v>20110</v>
      </c>
      <c r="F8" s="112">
        <f t="shared" si="0"/>
        <v>382.496270512183</v>
      </c>
      <c r="G8" s="112">
        <v>7692</v>
      </c>
      <c r="H8" s="81">
        <f>D8-G8</f>
        <v>18</v>
      </c>
      <c r="I8" s="76">
        <f>H8/G8*100</f>
        <v>0.234009360374415</v>
      </c>
      <c r="L8" s="100"/>
      <c r="N8" s="32"/>
    </row>
    <row r="9" spans="1:14" s="30" customFormat="1" ht="19.5" customHeight="1">
      <c r="A9" s="64" t="s">
        <v>5</v>
      </c>
      <c r="B9" s="112">
        <v>5346</v>
      </c>
      <c r="C9" s="112">
        <v>345</v>
      </c>
      <c r="D9" s="112">
        <v>1843</v>
      </c>
      <c r="E9" s="112">
        <v>5860</v>
      </c>
      <c r="F9" s="112">
        <f t="shared" si="0"/>
        <v>387.3720136518771</v>
      </c>
      <c r="G9" s="112">
        <v>2270</v>
      </c>
      <c r="H9" s="81">
        <f>D9-G9</f>
        <v>-427</v>
      </c>
      <c r="I9" s="76">
        <f>H9/G9*100</f>
        <v>-18.81057268722467</v>
      </c>
      <c r="N9" s="32"/>
    </row>
    <row r="10" spans="1:14" s="30" customFormat="1" ht="19.5" customHeight="1">
      <c r="A10" s="64" t="s">
        <v>122</v>
      </c>
      <c r="B10" s="112"/>
      <c r="C10" s="112"/>
      <c r="D10" s="112"/>
      <c r="E10" s="112">
        <v>188</v>
      </c>
      <c r="F10" s="112">
        <f t="shared" si="0"/>
        <v>372.3404255319149</v>
      </c>
      <c r="G10" s="112">
        <v>70</v>
      </c>
      <c r="H10" s="81"/>
      <c r="I10" s="76"/>
      <c r="L10" s="32"/>
      <c r="N10" s="32"/>
    </row>
    <row r="11" spans="2:14" ht="21.75" customHeight="1">
      <c r="B11" s="34"/>
      <c r="C11" s="34"/>
      <c r="D11" s="34"/>
      <c r="E11" s="34"/>
      <c r="F11" s="135">
        <v>13</v>
      </c>
      <c r="G11" s="34"/>
      <c r="K11" s="30"/>
      <c r="L11" s="30"/>
      <c r="N11" s="32"/>
    </row>
    <row r="12" spans="6:14" ht="21.75" customHeight="1">
      <c r="F12" s="95"/>
      <c r="K12" s="30"/>
      <c r="L12" s="30"/>
      <c r="N12" s="32"/>
    </row>
    <row r="13" spans="11:14" ht="21.75" customHeight="1">
      <c r="K13" s="30"/>
      <c r="N13" s="32"/>
    </row>
    <row r="14" spans="11:14" ht="21.75" customHeight="1">
      <c r="K14" s="30"/>
      <c r="N14" s="32"/>
    </row>
    <row r="15" spans="11:14" ht="21.75" customHeight="1">
      <c r="K15" s="32"/>
      <c r="N15" s="32"/>
    </row>
    <row r="16" spans="11:14" ht="14.25">
      <c r="K16" s="32"/>
      <c r="N16" s="32"/>
    </row>
  </sheetData>
  <sheetProtection/>
  <mergeCells count="6">
    <mergeCell ref="A1:I1"/>
    <mergeCell ref="A3:A4"/>
    <mergeCell ref="B3:D3"/>
    <mergeCell ref="E3:G3"/>
    <mergeCell ref="H3:I3"/>
    <mergeCell ref="G2:I2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0">
      <selection activeCell="K24" sqref="K24"/>
    </sheetView>
  </sheetViews>
  <sheetFormatPr defaultColWidth="9.00390625" defaultRowHeight="14.25"/>
  <cols>
    <col min="1" max="1" width="9.125" style="0" customWidth="1"/>
    <col min="2" max="7" width="8.125" style="15" customWidth="1"/>
    <col min="8" max="8" width="10.125" style="15" customWidth="1"/>
    <col min="9" max="9" width="10.25390625" style="15" customWidth="1"/>
  </cols>
  <sheetData>
    <row r="1" spans="1:9" ht="33.75" customHeight="1">
      <c r="A1" s="187" t="s">
        <v>81</v>
      </c>
      <c r="B1" s="187"/>
      <c r="C1" s="187"/>
      <c r="D1" s="187"/>
      <c r="E1" s="187"/>
      <c r="F1" s="187"/>
      <c r="G1" s="187"/>
      <c r="H1" s="187"/>
      <c r="I1" s="187"/>
    </row>
    <row r="2" spans="1:9" s="2" customFormat="1" ht="20.25" customHeight="1">
      <c r="A2" s="15"/>
      <c r="B2" s="16"/>
      <c r="C2" s="16"/>
      <c r="D2" s="16"/>
      <c r="E2" s="16"/>
      <c r="F2" s="16"/>
      <c r="G2" s="202" t="s">
        <v>39</v>
      </c>
      <c r="H2" s="202"/>
      <c r="I2" s="202"/>
    </row>
    <row r="3" spans="1:9" s="30" customFormat="1" ht="22.5" customHeight="1">
      <c r="A3" s="188"/>
      <c r="B3" s="189" t="s">
        <v>200</v>
      </c>
      <c r="C3" s="197"/>
      <c r="D3" s="197"/>
      <c r="E3" s="189" t="s">
        <v>191</v>
      </c>
      <c r="F3" s="197"/>
      <c r="G3" s="197"/>
      <c r="H3" s="189" t="s">
        <v>206</v>
      </c>
      <c r="I3" s="190"/>
    </row>
    <row r="4" spans="1:9" s="30" customFormat="1" ht="22.5" customHeight="1">
      <c r="A4" s="188"/>
      <c r="B4" s="17" t="s">
        <v>23</v>
      </c>
      <c r="C4" s="17" t="s">
        <v>24</v>
      </c>
      <c r="D4" s="17" t="s">
        <v>1</v>
      </c>
      <c r="E4" s="17" t="s">
        <v>23</v>
      </c>
      <c r="F4" s="17" t="s">
        <v>24</v>
      </c>
      <c r="G4" s="17" t="s">
        <v>1</v>
      </c>
      <c r="H4" s="17" t="s">
        <v>2</v>
      </c>
      <c r="I4" s="22" t="s">
        <v>3</v>
      </c>
    </row>
    <row r="5" spans="1:18" s="30" customFormat="1" ht="22.5" customHeight="1">
      <c r="A5" s="64" t="s">
        <v>4</v>
      </c>
      <c r="B5" s="112">
        <v>6158</v>
      </c>
      <c r="C5" s="112">
        <v>1734</v>
      </c>
      <c r="D5" s="112">
        <v>10675</v>
      </c>
      <c r="E5" s="112">
        <v>5402</v>
      </c>
      <c r="F5" s="112">
        <v>1719</v>
      </c>
      <c r="G5" s="112">
        <v>9284</v>
      </c>
      <c r="H5" s="81">
        <f>D5-G5</f>
        <v>1391</v>
      </c>
      <c r="I5" s="76">
        <f>H5/G5*100</f>
        <v>14.98276604911676</v>
      </c>
      <c r="P5" s="140"/>
      <c r="Q5" s="140"/>
      <c r="R5" s="140"/>
    </row>
    <row r="6" spans="1:12" s="30" customFormat="1" ht="22.5" customHeight="1">
      <c r="A6" s="64" t="s">
        <v>119</v>
      </c>
      <c r="B6" s="112">
        <v>2284</v>
      </c>
      <c r="C6" s="112">
        <v>1834</v>
      </c>
      <c r="D6" s="112">
        <v>4188</v>
      </c>
      <c r="E6" s="112">
        <v>1424</v>
      </c>
      <c r="F6" s="112">
        <v>2211</v>
      </c>
      <c r="G6" s="112">
        <v>2176</v>
      </c>
      <c r="H6" s="81">
        <f>D6-G6</f>
        <v>2012</v>
      </c>
      <c r="I6" s="76">
        <f>H6/G6*100</f>
        <v>92.46323529411765</v>
      </c>
      <c r="L6" s="32"/>
    </row>
    <row r="7" spans="1:12" s="30" customFormat="1" ht="22.5" customHeight="1">
      <c r="A7" s="64" t="s">
        <v>120</v>
      </c>
      <c r="B7" s="112">
        <v>1844</v>
      </c>
      <c r="C7" s="112">
        <v>1896</v>
      </c>
      <c r="D7" s="112">
        <v>3496</v>
      </c>
      <c r="E7" s="112">
        <v>2334</v>
      </c>
      <c r="F7" s="112">
        <v>2211</v>
      </c>
      <c r="G7" s="112">
        <v>4260</v>
      </c>
      <c r="H7" s="81">
        <f>D7-G7</f>
        <v>-764</v>
      </c>
      <c r="I7" s="76">
        <f>H7/G7*100</f>
        <v>-17.934272300469484</v>
      </c>
      <c r="L7" s="32"/>
    </row>
    <row r="8" spans="1:12" s="30" customFormat="1" ht="22.5" customHeight="1">
      <c r="A8" s="64" t="s">
        <v>121</v>
      </c>
      <c r="B8" s="112">
        <v>1885</v>
      </c>
      <c r="C8" s="112">
        <v>1440</v>
      </c>
      <c r="D8" s="112">
        <v>2715</v>
      </c>
      <c r="E8" s="112">
        <v>1497</v>
      </c>
      <c r="F8" s="112">
        <v>2211</v>
      </c>
      <c r="G8" s="112">
        <v>2562</v>
      </c>
      <c r="H8" s="81">
        <f>D8-G8</f>
        <v>153</v>
      </c>
      <c r="I8" s="76">
        <f>H8/G8*100</f>
        <v>5.971896955503513</v>
      </c>
      <c r="L8" s="32"/>
    </row>
    <row r="9" spans="1:12" s="30" customFormat="1" ht="22.5" customHeight="1">
      <c r="A9" s="64" t="s">
        <v>5</v>
      </c>
      <c r="B9" s="112">
        <v>145</v>
      </c>
      <c r="C9" s="112">
        <v>1903</v>
      </c>
      <c r="D9" s="112">
        <v>276</v>
      </c>
      <c r="E9" s="112">
        <v>135</v>
      </c>
      <c r="F9" s="112">
        <v>2211</v>
      </c>
      <c r="G9" s="112">
        <v>266</v>
      </c>
      <c r="H9" s="81">
        <f>D9-G9</f>
        <v>10</v>
      </c>
      <c r="I9" s="76">
        <f>H9/G9*100</f>
        <v>3.7593984962406015</v>
      </c>
      <c r="L9" s="32"/>
    </row>
    <row r="10" spans="1:9" s="30" customFormat="1" ht="22.5" customHeight="1">
      <c r="A10" s="64" t="s">
        <v>122</v>
      </c>
      <c r="B10" s="112"/>
      <c r="C10" s="112"/>
      <c r="D10" s="112"/>
      <c r="E10" s="112">
        <v>12</v>
      </c>
      <c r="F10" s="112">
        <v>2211</v>
      </c>
      <c r="G10" s="112">
        <v>20</v>
      </c>
      <c r="H10" s="81"/>
      <c r="I10" s="76"/>
    </row>
    <row r="11" spans="1:9" ht="21" customHeight="1">
      <c r="A11" s="156" t="s">
        <v>219</v>
      </c>
      <c r="B11" s="125"/>
      <c r="C11" s="125"/>
      <c r="D11" s="125"/>
      <c r="E11" s="126"/>
      <c r="F11"/>
      <c r="G11"/>
      <c r="H11"/>
      <c r="I11"/>
    </row>
    <row r="12" spans="2:19" ht="20.25" customHeight="1">
      <c r="B12" s="34"/>
      <c r="C12" s="34"/>
      <c r="D12" s="34"/>
      <c r="E12" s="34"/>
      <c r="F12" s="135">
        <v>14</v>
      </c>
      <c r="G12" s="34"/>
      <c r="K12" s="30"/>
      <c r="N12" s="30"/>
      <c r="P12" s="140"/>
      <c r="Q12" s="140"/>
      <c r="S12" s="30"/>
    </row>
    <row r="13" spans="6:14" ht="20.25" customHeight="1">
      <c r="F13" s="95"/>
      <c r="K13" s="30"/>
      <c r="N13" s="30"/>
    </row>
    <row r="14" spans="3:14" ht="20.25" customHeight="1">
      <c r="C14" s="95"/>
      <c r="K14" s="30"/>
      <c r="N14" s="30"/>
    </row>
    <row r="15" spans="4:14" ht="20.25" customHeight="1">
      <c r="D15"/>
      <c r="K15" s="30"/>
      <c r="N15" s="30"/>
    </row>
    <row r="16" spans="11:14" ht="15.75" customHeight="1">
      <c r="K16" s="30"/>
      <c r="N16" s="30"/>
    </row>
    <row r="17" spans="1:14" ht="33.75" customHeight="1">
      <c r="A17" s="218" t="s">
        <v>181</v>
      </c>
      <c r="B17" s="187"/>
      <c r="C17" s="187"/>
      <c r="D17" s="187"/>
      <c r="E17" s="187"/>
      <c r="F17" s="187"/>
      <c r="G17" s="187"/>
      <c r="H17" s="187"/>
      <c r="I17" s="187"/>
      <c r="K17" s="30"/>
      <c r="N17" s="30"/>
    </row>
    <row r="18" spans="1:18" s="2" customFormat="1" ht="20.25" customHeight="1">
      <c r="A18" s="15"/>
      <c r="B18" s="16"/>
      <c r="C18" s="16"/>
      <c r="D18" s="16"/>
      <c r="E18" s="16"/>
      <c r="F18" s="16"/>
      <c r="G18" s="202" t="s">
        <v>39</v>
      </c>
      <c r="H18" s="202"/>
      <c r="I18" s="202"/>
      <c r="K18" s="30"/>
      <c r="N18" s="30"/>
      <c r="P18"/>
      <c r="Q18"/>
      <c r="R18"/>
    </row>
    <row r="19" spans="1:18" s="30" customFormat="1" ht="22.5" customHeight="1">
      <c r="A19" s="188"/>
      <c r="B19" s="189" t="s">
        <v>200</v>
      </c>
      <c r="C19" s="197"/>
      <c r="D19" s="197"/>
      <c r="E19" s="189" t="s">
        <v>191</v>
      </c>
      <c r="F19" s="197"/>
      <c r="G19" s="197"/>
      <c r="H19" s="216" t="s">
        <v>207</v>
      </c>
      <c r="I19" s="217"/>
      <c r="P19"/>
      <c r="Q19"/>
      <c r="R19"/>
    </row>
    <row r="20" spans="1:18" s="30" customFormat="1" ht="22.5" customHeight="1">
      <c r="A20" s="188"/>
      <c r="B20" s="17" t="s">
        <v>23</v>
      </c>
      <c r="C20" s="17" t="s">
        <v>24</v>
      </c>
      <c r="D20" s="17" t="s">
        <v>1</v>
      </c>
      <c r="E20" s="17" t="s">
        <v>23</v>
      </c>
      <c r="F20" s="17" t="s">
        <v>24</v>
      </c>
      <c r="G20" s="17" t="s">
        <v>1</v>
      </c>
      <c r="H20" s="17" t="s">
        <v>2</v>
      </c>
      <c r="I20" s="22" t="s">
        <v>3</v>
      </c>
      <c r="P20"/>
      <c r="Q20"/>
      <c r="R20"/>
    </row>
    <row r="21" spans="1:18" s="30" customFormat="1" ht="22.5" customHeight="1">
      <c r="A21" s="64" t="s">
        <v>4</v>
      </c>
      <c r="B21" s="112">
        <v>2622</v>
      </c>
      <c r="C21" s="112">
        <v>1219</v>
      </c>
      <c r="D21" s="112">
        <v>3195</v>
      </c>
      <c r="E21" s="112">
        <v>2207</v>
      </c>
      <c r="F21" s="112">
        <v>901</v>
      </c>
      <c r="G21" s="112">
        <v>1989</v>
      </c>
      <c r="H21" s="81">
        <f>D21-G21</f>
        <v>1206</v>
      </c>
      <c r="I21" s="76">
        <f>H21/G21*100</f>
        <v>60.633484162895925</v>
      </c>
      <c r="L21" s="32"/>
      <c r="M21" s="32"/>
      <c r="Q21"/>
      <c r="R21"/>
    </row>
    <row r="22" spans="1:9" s="30" customFormat="1" ht="22.5" customHeight="1">
      <c r="A22" s="64" t="s">
        <v>119</v>
      </c>
      <c r="B22" s="112">
        <v>1006</v>
      </c>
      <c r="C22" s="112">
        <v>1572</v>
      </c>
      <c r="D22" s="112">
        <v>1581</v>
      </c>
      <c r="E22" s="112">
        <v>612</v>
      </c>
      <c r="F22" s="112">
        <v>822</v>
      </c>
      <c r="G22" s="112">
        <v>503</v>
      </c>
      <c r="H22" s="81">
        <f>D22-G22</f>
        <v>1078</v>
      </c>
      <c r="I22" s="76">
        <f>H22/G22*100</f>
        <v>214.3141153081511</v>
      </c>
    </row>
    <row r="23" spans="1:9" s="30" customFormat="1" ht="22.5" customHeight="1">
      <c r="A23" s="64" t="s">
        <v>120</v>
      </c>
      <c r="B23" s="112">
        <v>651</v>
      </c>
      <c r="C23" s="112">
        <v>1378</v>
      </c>
      <c r="D23" s="112">
        <v>897</v>
      </c>
      <c r="E23" s="112">
        <v>895</v>
      </c>
      <c r="F23" s="112">
        <v>991</v>
      </c>
      <c r="G23" s="112">
        <v>887</v>
      </c>
      <c r="H23" s="81">
        <f>D23-G23</f>
        <v>10</v>
      </c>
      <c r="I23" s="76">
        <f>H23/G23*100</f>
        <v>1.1273957158962795</v>
      </c>
    </row>
    <row r="24" spans="1:9" s="30" customFormat="1" ht="22.5" customHeight="1">
      <c r="A24" s="64" t="s">
        <v>121</v>
      </c>
      <c r="B24" s="112">
        <v>957</v>
      </c>
      <c r="C24" s="112">
        <v>742</v>
      </c>
      <c r="D24" s="112">
        <v>710</v>
      </c>
      <c r="E24" s="112">
        <v>700</v>
      </c>
      <c r="F24" s="112">
        <v>856</v>
      </c>
      <c r="G24" s="112">
        <v>599</v>
      </c>
      <c r="H24" s="81">
        <f>D24-G24</f>
        <v>111</v>
      </c>
      <c r="I24" s="76">
        <f>H24/G24*100</f>
        <v>18.530884808013358</v>
      </c>
    </row>
    <row r="25" spans="1:9" s="30" customFormat="1" ht="22.5" customHeight="1">
      <c r="A25" s="64" t="s">
        <v>5</v>
      </c>
      <c r="B25" s="80">
        <v>8</v>
      </c>
      <c r="C25" s="112">
        <v>875</v>
      </c>
      <c r="D25" s="80">
        <v>7</v>
      </c>
      <c r="E25" s="147"/>
      <c r="F25" s="147"/>
      <c r="G25" s="147"/>
      <c r="H25" s="81"/>
      <c r="I25" s="76"/>
    </row>
    <row r="26" spans="1:9" s="30" customFormat="1" ht="22.5" customHeight="1">
      <c r="A26" s="64" t="s">
        <v>122</v>
      </c>
      <c r="B26" s="80"/>
      <c r="C26" s="112"/>
      <c r="D26" s="80"/>
      <c r="E26" s="80"/>
      <c r="F26" s="80"/>
      <c r="G26" s="80"/>
      <c r="H26" s="80"/>
      <c r="I26" s="76" t="s">
        <v>30</v>
      </c>
    </row>
    <row r="27" spans="1:9" ht="21" customHeight="1">
      <c r="A27" s="156" t="s">
        <v>219</v>
      </c>
      <c r="B27" s="125"/>
      <c r="C27" s="125"/>
      <c r="D27" s="125"/>
      <c r="E27" s="126"/>
      <c r="F27"/>
      <c r="G27"/>
      <c r="H27"/>
      <c r="I27"/>
    </row>
    <row r="28" spans="1:19" ht="18.75" customHeight="1">
      <c r="A28" s="1" t="s">
        <v>21</v>
      </c>
      <c r="F28" s="5">
        <v>15</v>
      </c>
      <c r="S28" s="30"/>
    </row>
    <row r="29" spans="6:19" ht="14.25">
      <c r="F29" s="95"/>
      <c r="S29" s="30"/>
    </row>
    <row r="30" ht="14.25">
      <c r="S30" s="30"/>
    </row>
    <row r="31" ht="14.25">
      <c r="S31" s="30"/>
    </row>
  </sheetData>
  <sheetProtection/>
  <mergeCells count="12">
    <mergeCell ref="A1:I1"/>
    <mergeCell ref="A3:A4"/>
    <mergeCell ref="B3:D3"/>
    <mergeCell ref="E3:G3"/>
    <mergeCell ref="H3:I3"/>
    <mergeCell ref="G2:I2"/>
    <mergeCell ref="A17:I17"/>
    <mergeCell ref="A19:A20"/>
    <mergeCell ref="B19:D19"/>
    <mergeCell ref="E19:G19"/>
    <mergeCell ref="H19:I19"/>
    <mergeCell ref="G18:I18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mzjtj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</dc:creator>
  <cp:keywords/>
  <dc:description/>
  <cp:lastModifiedBy>Administrator</cp:lastModifiedBy>
  <cp:lastPrinted>2022-03-30T09:37:12Z</cp:lastPrinted>
  <dcterms:created xsi:type="dcterms:W3CDTF">2000-05-29T09:05:17Z</dcterms:created>
  <dcterms:modified xsi:type="dcterms:W3CDTF">2023-01-09T09:52:03Z</dcterms:modified>
  <cp:category/>
  <cp:version/>
  <cp:contentType/>
  <cp:contentStatus/>
</cp:coreProperties>
</file>