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详表" sheetId="4" r:id="rId1"/>
  </sheets>
  <definedNames>
    <definedName name="_xlnm._FilterDatabase" localSheetId="0" hidden="1">详表!$A$2:$M$18</definedName>
    <definedName name="_xlnm.Print_Area" localSheetId="0">详表!$A$1:$L$19</definedName>
    <definedName name="_xlnm.Print_Titles" localSheetId="0">详表!$1:$2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<sst xmlns="http://schemas.openxmlformats.org/spreadsheetml/2006/main" count="117" uniqueCount="67">
  <si>
    <r>
      <t>湛江市麻章区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年第一季度存量住宅用地项目清单（截止时间为2025年1月25日）</t>
    </r>
  </si>
  <si>
    <t>序号</t>
  </si>
  <si>
    <t>项目名称</t>
  </si>
  <si>
    <t xml:space="preserve"> 开发企业</t>
  </si>
  <si>
    <t>所在区和街道（乡镇）</t>
  </si>
  <si>
    <t>具体位置</t>
  </si>
  <si>
    <t>住宅类型</t>
  </si>
  <si>
    <t>土地面积
(公顷)</t>
  </si>
  <si>
    <t>供地时间</t>
  </si>
  <si>
    <t>约定开工时间</t>
  </si>
  <si>
    <t>约定竣工时间</t>
  </si>
  <si>
    <t>建设状态</t>
  </si>
  <si>
    <t>未销售房屋土地面积(公顷)</t>
  </si>
  <si>
    <t>销售面积</t>
  </si>
  <si>
    <t>容积率</t>
  </si>
  <si>
    <t>湛江市金悦商业投资有限公司</t>
  </si>
  <si>
    <t>麻章区麻章镇</t>
  </si>
  <si>
    <t>湛江市金康中路51号</t>
  </si>
  <si>
    <t>城镇住宅-普通商品住房</t>
  </si>
  <si>
    <t>未动工</t>
  </si>
  <si>
    <t>湛江市麻章区麻章镇麻章村麻章经济合作社留用地</t>
  </si>
  <si>
    <t>湛江市麻章区麻章镇麻章村麻章经济合作社</t>
  </si>
  <si>
    <t>湛江市麻章区民乐西街以北</t>
  </si>
  <si>
    <t>城镇住宅用地（湛江市源兴房地产有限公司）</t>
  </si>
  <si>
    <t>湛江市源兴房地产有限公司</t>
  </si>
  <si>
    <t>湛江市麻章区富通路东侧</t>
  </si>
  <si>
    <t xml:space="preserve"> 三旧改造项目（麻章村麻章经济合作社）</t>
  </si>
  <si>
    <t>湛江市海利房地产有限公司</t>
  </si>
  <si>
    <t>湛江市麻章区麻章镇麻章村麻章正横街（规划地址为麻章区金山二横路北侧、长龙路东侧）</t>
  </si>
  <si>
    <t>陈浩江（拟成立新公司）</t>
  </si>
  <si>
    <t>广东新宏居置业有限公司</t>
  </si>
  <si>
    <t>麻章西城快线以南</t>
  </si>
  <si>
    <t>麻章镇黄外村留用地</t>
  </si>
  <si>
    <t>湛江市麻章区麻章镇黄外村黄外经济合作社</t>
  </si>
  <si>
    <t>湛江市麻章区南通路以南、麻志南路以西（东）</t>
  </si>
  <si>
    <t>麻章区调塾村留用地</t>
  </si>
  <si>
    <t>湛江市麻章区麻章镇调塾村调塾经济合作社</t>
  </si>
  <si>
    <t>湛江市麻章区湖光快线南侧、麻森中路东侧</t>
  </si>
  <si>
    <t>城镇住宅用地（湛江宝章供应链产业投资有限公司）</t>
  </si>
  <si>
    <t>湛江宝章供应链产业投资有限公司</t>
  </si>
  <si>
    <t>湛江市麻章区湖光快线北侧</t>
  </si>
  <si>
    <t>湛江市云头上鼎房地产开发有限公司</t>
  </si>
  <si>
    <t>湛江市麻章区麻章城区云头上村</t>
  </si>
  <si>
    <t>城镇住宅用地(湛江交投房地产开发有限公司（拟成立新公司）)</t>
  </si>
  <si>
    <t>湛江交投房地产开发有限公司（拟成立新公司）</t>
  </si>
  <si>
    <t>麻章区湖光镇</t>
  </si>
  <si>
    <t>湛江市麻章区湖光路以北、玉湛高速以东</t>
  </si>
  <si>
    <t>三旧改造项目（麻章村麻章经济合作社）</t>
  </si>
  <si>
    <t>湛江市福地房地产开发有限公司</t>
  </si>
  <si>
    <t>湛江市麻章区麻章福民中路21号</t>
  </si>
  <si>
    <t>已动工未竣工</t>
  </si>
  <si>
    <t>三旧改造项目（广东诺科冷暖设备有限公司）</t>
  </si>
  <si>
    <t>广东诺科冷暖设备有限公司</t>
  </si>
  <si>
    <t>湛江市麻章区金康中路北侧</t>
  </si>
  <si>
    <t>达智华境花园</t>
  </si>
  <si>
    <t>湛江中浩置业有限公司</t>
  </si>
  <si>
    <t>湛江市麻章区金康路南侧、育才中路两侧</t>
  </si>
  <si>
    <t>其他普通商品住房用地</t>
  </si>
  <si>
    <t>皓泷悦景花园</t>
  </si>
  <si>
    <t>湛江达智云锦置业有限公司</t>
  </si>
  <si>
    <t>湛江市麻章区南通路以南、黄外路以西</t>
  </si>
  <si>
    <t>住宅用地（湛江玛珥湖投资发展有限公司）</t>
  </si>
  <si>
    <t>湛江玛珥湖投资发展有限公司</t>
  </si>
  <si>
    <t>湛江市麻章区湖光镇平岭广东海洋大学西侧</t>
  </si>
  <si>
    <t>湛江市麻章区湖光镇平岭湛江市森林公园管理处西侧</t>
  </si>
  <si>
    <t>锦绣山海</t>
  </si>
  <si>
    <t>湛江市晟景房地产有限公司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</si>
</sst>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4"/>
      <name val="Arial"/>
      <charset val="134"/>
    </font>
    <font>
      <b/>
      <sz val="14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view="pageBreakPreview" zoomScale="85" zoomScaleNormal="115" workbookViewId="0">
      <pane ySplit="2" topLeftCell="A7" activePane="bottomLeft" state="frozen"/>
      <selection/>
      <selection pane="bottomLeft" activeCell="A1" sqref="A1:L1"/>
    </sheetView>
  </sheetViews>
  <sheetFormatPr defaultColWidth="9.14285714285714" defaultRowHeight="15"/>
  <cols>
    <col min="1" max="1" width="6.71428571428571" style="4" customWidth="1"/>
    <col min="2" max="3" width="25.7142857142857" style="4" customWidth="1"/>
    <col min="4" max="4" width="18.7142857142857" style="4" customWidth="1"/>
    <col min="5" max="5" width="25.7142857142857" style="4" customWidth="1"/>
    <col min="6" max="6" width="20.7142857142857" style="4" customWidth="1"/>
    <col min="7" max="12" width="18.7142857142857" style="4" customWidth="1"/>
    <col min="13" max="13" width="20.7142857142857" style="5" customWidth="1"/>
    <col min="14" max="15" width="20.7142857142857" style="6" customWidth="1"/>
    <col min="16" max="16384" width="9.14285714285714" style="4"/>
  </cols>
  <sheetData>
    <row r="1" s="1" customFormat="1" ht="6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4"/>
      <c r="M1" s="15"/>
    </row>
    <row r="2" s="2" customFormat="1" ht="40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6" t="s">
        <v>13</v>
      </c>
      <c r="N2" s="16" t="s">
        <v>14</v>
      </c>
    </row>
    <row r="3" s="3" customFormat="1" ht="100" customHeight="1" spans="1:15">
      <c r="A3" s="10">
        <v>1</v>
      </c>
      <c r="B3" s="11" t="s">
        <v>15</v>
      </c>
      <c r="C3" s="11" t="s">
        <v>15</v>
      </c>
      <c r="D3" s="11" t="s">
        <v>16</v>
      </c>
      <c r="E3" s="11" t="s">
        <v>17</v>
      </c>
      <c r="F3" s="11" t="s">
        <v>18</v>
      </c>
      <c r="G3" s="12">
        <v>0.092527</v>
      </c>
      <c r="H3" s="13">
        <v>44662</v>
      </c>
      <c r="I3" s="13">
        <v>45421</v>
      </c>
      <c r="J3" s="13">
        <v>46515</v>
      </c>
      <c r="K3" s="11" t="s">
        <v>19</v>
      </c>
      <c r="L3" s="11" t="str" cm="1">
        <f t="array" ref="L3">_xlfn.IFS(K3="未动工","",AND(K3="已动工未竣工",M3&lt;&gt;0),ROUND(O3,4),AND(K3="已动工未竣工",M3=0),0)</f>
        <v/>
      </c>
      <c r="M3" s="5"/>
      <c r="N3" s="17"/>
      <c r="O3" s="17"/>
    </row>
    <row r="4" s="3" customFormat="1" ht="100" customHeight="1" spans="1:15">
      <c r="A4" s="10">
        <v>2</v>
      </c>
      <c r="B4" s="11" t="s">
        <v>20</v>
      </c>
      <c r="C4" s="11" t="s">
        <v>21</v>
      </c>
      <c r="D4" s="11" t="s">
        <v>16</v>
      </c>
      <c r="E4" s="11" t="s">
        <v>22</v>
      </c>
      <c r="F4" s="11" t="s">
        <v>18</v>
      </c>
      <c r="G4" s="12">
        <v>0.2194</v>
      </c>
      <c r="H4" s="13">
        <v>44941</v>
      </c>
      <c r="I4" s="13">
        <v>45305</v>
      </c>
      <c r="J4" s="13">
        <v>46400</v>
      </c>
      <c r="K4" s="11" t="s">
        <v>19</v>
      </c>
      <c r="L4" s="11" t="str" cm="1">
        <f t="array" ref="L4">_xlfn.IFS(K4="未动工","",AND(K4="已动工未竣工",M4&lt;&gt;0),ROUND(O4,4),AND(K4="已动工未竣工",M4=0),0)</f>
        <v/>
      </c>
      <c r="M4" s="5"/>
      <c r="N4" s="17"/>
      <c r="O4" s="17"/>
    </row>
    <row r="5" s="3" customFormat="1" ht="100" customHeight="1" spans="1:15">
      <c r="A5" s="10">
        <v>3</v>
      </c>
      <c r="B5" s="11" t="s">
        <v>23</v>
      </c>
      <c r="C5" s="11" t="s">
        <v>24</v>
      </c>
      <c r="D5" s="11" t="s">
        <v>16</v>
      </c>
      <c r="E5" s="11" t="s">
        <v>25</v>
      </c>
      <c r="F5" s="11" t="s">
        <v>18</v>
      </c>
      <c r="G5" s="12">
        <v>0.33335</v>
      </c>
      <c r="H5" s="13">
        <v>45495</v>
      </c>
      <c r="I5" s="13">
        <v>45876</v>
      </c>
      <c r="J5" s="13">
        <v>46971</v>
      </c>
      <c r="K5" s="11" t="s">
        <v>19</v>
      </c>
      <c r="L5" s="11" t="str" cm="1">
        <f t="array" ref="L5">_xlfn.IFS(K5="未动工","",AND(K5="已动工未竣工",M5&lt;&gt;0),ROUND(O5,4),AND(K5="已动工未竣工",M5=0),0)</f>
        <v/>
      </c>
      <c r="M5" s="5"/>
      <c r="N5" s="17"/>
      <c r="O5" s="17"/>
    </row>
    <row r="6" s="3" customFormat="1" ht="100" customHeight="1" spans="1:15">
      <c r="A6" s="10">
        <v>4</v>
      </c>
      <c r="B6" s="11" t="s">
        <v>26</v>
      </c>
      <c r="C6" s="11" t="s">
        <v>27</v>
      </c>
      <c r="D6" s="11" t="s">
        <v>16</v>
      </c>
      <c r="E6" s="11" t="s">
        <v>28</v>
      </c>
      <c r="F6" s="11" t="s">
        <v>18</v>
      </c>
      <c r="G6" s="12">
        <v>0.890851</v>
      </c>
      <c r="H6" s="13">
        <v>44874</v>
      </c>
      <c r="I6" s="13">
        <v>45208</v>
      </c>
      <c r="J6" s="13">
        <v>46303</v>
      </c>
      <c r="K6" s="11" t="s">
        <v>19</v>
      </c>
      <c r="L6" s="11" t="str" cm="1">
        <f t="array" ref="L6">_xlfn.IFS(K6="未动工","",AND(K6="已动工未竣工",M6&lt;&gt;0),ROUND(O6,4),AND(K6="已动工未竣工",M6=0),0)</f>
        <v/>
      </c>
      <c r="M6" s="5"/>
      <c r="N6" s="17"/>
      <c r="O6" s="17"/>
    </row>
    <row r="7" s="3" customFormat="1" ht="100" customHeight="1" spans="1:15">
      <c r="A7" s="10">
        <v>5</v>
      </c>
      <c r="B7" s="11" t="s">
        <v>29</v>
      </c>
      <c r="C7" s="11" t="s">
        <v>30</v>
      </c>
      <c r="D7" s="11" t="s">
        <v>16</v>
      </c>
      <c r="E7" s="11" t="s">
        <v>31</v>
      </c>
      <c r="F7" s="11" t="s">
        <v>18</v>
      </c>
      <c r="G7" s="12">
        <v>1.9951</v>
      </c>
      <c r="H7" s="13">
        <v>45287</v>
      </c>
      <c r="I7" s="13">
        <v>45687</v>
      </c>
      <c r="J7" s="13">
        <v>46781</v>
      </c>
      <c r="K7" s="11" t="s">
        <v>19</v>
      </c>
      <c r="L7" s="11" t="str" cm="1">
        <f t="array" ref="L7">_xlfn.IFS(K7="未动工","",AND(K7="已动工未竣工",M7&lt;&gt;0),ROUND(O7,4),AND(K7="已动工未竣工",M7=0),0)</f>
        <v/>
      </c>
      <c r="M7" s="5"/>
      <c r="N7" s="17"/>
      <c r="O7" s="17"/>
    </row>
    <row r="8" s="3" customFormat="1" ht="100" customHeight="1" spans="1:15">
      <c r="A8" s="10">
        <v>6</v>
      </c>
      <c r="B8" s="11" t="s">
        <v>32</v>
      </c>
      <c r="C8" s="11" t="s">
        <v>33</v>
      </c>
      <c r="D8" s="11" t="s">
        <v>16</v>
      </c>
      <c r="E8" s="11" t="s">
        <v>34</v>
      </c>
      <c r="F8" s="11" t="s">
        <v>18</v>
      </c>
      <c r="G8" s="12">
        <v>3.326694</v>
      </c>
      <c r="H8" s="13">
        <v>44850</v>
      </c>
      <c r="I8" s="13">
        <v>45214</v>
      </c>
      <c r="J8" s="13">
        <v>46303</v>
      </c>
      <c r="K8" s="11" t="s">
        <v>19</v>
      </c>
      <c r="L8" s="11" t="str" cm="1">
        <f t="array" ref="L8">_xlfn.IFS(K8="未动工","",AND(K8="已动工未竣工",M8&lt;&gt;0),ROUND(O8,4),AND(K8="已动工未竣工",M8=0),0)</f>
        <v/>
      </c>
      <c r="M8" s="5"/>
      <c r="N8" s="17"/>
      <c r="O8" s="17"/>
    </row>
    <row r="9" s="3" customFormat="1" ht="100" customHeight="1" spans="1:15">
      <c r="A9" s="10">
        <v>7</v>
      </c>
      <c r="B9" s="11" t="s">
        <v>35</v>
      </c>
      <c r="C9" s="11" t="s">
        <v>36</v>
      </c>
      <c r="D9" s="11" t="s">
        <v>16</v>
      </c>
      <c r="E9" s="11" t="s">
        <v>37</v>
      </c>
      <c r="F9" s="11" t="s">
        <v>18</v>
      </c>
      <c r="G9" s="12">
        <v>4</v>
      </c>
      <c r="H9" s="13">
        <v>44985</v>
      </c>
      <c r="I9" s="13">
        <v>45349</v>
      </c>
      <c r="J9" s="13">
        <v>46444</v>
      </c>
      <c r="K9" s="11" t="s">
        <v>19</v>
      </c>
      <c r="L9" s="11" t="str" cm="1">
        <f t="array" ref="L9">_xlfn.IFS(K9="未动工","",AND(K9="已动工未竣工",M9&lt;&gt;0),ROUND(O9,4),AND(K9="已动工未竣工",M9=0),0)</f>
        <v/>
      </c>
      <c r="M9" s="5"/>
      <c r="N9" s="17"/>
      <c r="O9" s="17"/>
    </row>
    <row r="10" s="3" customFormat="1" ht="100" customHeight="1" spans="1:15">
      <c r="A10" s="10">
        <v>8</v>
      </c>
      <c r="B10" s="11" t="s">
        <v>38</v>
      </c>
      <c r="C10" s="11" t="s">
        <v>39</v>
      </c>
      <c r="D10" s="11" t="s">
        <v>16</v>
      </c>
      <c r="E10" s="11" t="s">
        <v>40</v>
      </c>
      <c r="F10" s="11" t="s">
        <v>18</v>
      </c>
      <c r="G10" s="11">
        <v>5.802833</v>
      </c>
      <c r="H10" s="13">
        <v>44134</v>
      </c>
      <c r="I10" s="13">
        <v>44672</v>
      </c>
      <c r="J10" s="13">
        <v>45767</v>
      </c>
      <c r="K10" s="11" t="s">
        <v>19</v>
      </c>
      <c r="L10" s="11" t="str" cm="1">
        <f t="array" ref="L10">_xlfn.IFS(K10="未动工","",AND(K10="已动工未竣工",M10&lt;&gt;0),ROUND(O10,4),AND(K10="已动工未竣工",M10=0),0)</f>
        <v/>
      </c>
      <c r="M10" s="5"/>
      <c r="N10" s="17"/>
      <c r="O10" s="17"/>
    </row>
    <row r="11" s="3" customFormat="1" ht="100" customHeight="1" spans="1:15">
      <c r="A11" s="10">
        <v>9</v>
      </c>
      <c r="B11" s="11" t="s">
        <v>41</v>
      </c>
      <c r="C11" s="11" t="s">
        <v>41</v>
      </c>
      <c r="D11" s="11" t="s">
        <v>16</v>
      </c>
      <c r="E11" s="11" t="s">
        <v>42</v>
      </c>
      <c r="F11" s="11" t="s">
        <v>18</v>
      </c>
      <c r="G11" s="12">
        <v>7.871478</v>
      </c>
      <c r="H11" s="13">
        <v>45286</v>
      </c>
      <c r="I11" s="13">
        <v>45651</v>
      </c>
      <c r="J11" s="13">
        <v>46745</v>
      </c>
      <c r="K11" s="11" t="s">
        <v>19</v>
      </c>
      <c r="L11" s="11" t="str" cm="1">
        <f t="array" ref="L11">_xlfn.IFS(K11="未动工","",AND(K11="已动工未竣工",M11&lt;&gt;0),ROUND(O11,4),AND(K11="已动工未竣工",M11=0),0)</f>
        <v/>
      </c>
      <c r="M11" s="5"/>
      <c r="N11" s="17"/>
      <c r="O11" s="17"/>
    </row>
    <row r="12" s="3" customFormat="1" ht="100" customHeight="1" spans="1:15">
      <c r="A12" s="10">
        <v>10</v>
      </c>
      <c r="B12" s="11" t="s">
        <v>43</v>
      </c>
      <c r="C12" s="11" t="s">
        <v>44</v>
      </c>
      <c r="D12" s="11" t="s">
        <v>45</v>
      </c>
      <c r="E12" s="11" t="s">
        <v>46</v>
      </c>
      <c r="F12" s="11" t="s">
        <v>18</v>
      </c>
      <c r="G12" s="11">
        <v>12.459299</v>
      </c>
      <c r="H12" s="13">
        <v>44187</v>
      </c>
      <c r="I12" s="13">
        <v>44591</v>
      </c>
      <c r="J12" s="13">
        <v>45686</v>
      </c>
      <c r="K12" s="11" t="s">
        <v>19</v>
      </c>
      <c r="L12" s="11" t="str" cm="1">
        <f t="array" ref="L12">_xlfn.IFS(K12="未动工","",AND(K12="已动工未竣工",M12&lt;&gt;0),ROUND(O12,4),AND(K12="已动工未竣工",M12=0),0)</f>
        <v/>
      </c>
      <c r="M12" s="5"/>
      <c r="N12" s="17"/>
      <c r="O12" s="17"/>
    </row>
    <row r="13" s="3" customFormat="1" ht="100" customHeight="1" spans="1:15">
      <c r="A13" s="10">
        <v>11</v>
      </c>
      <c r="B13" s="11" t="s">
        <v>47</v>
      </c>
      <c r="C13" s="11" t="s">
        <v>48</v>
      </c>
      <c r="D13" s="11" t="s">
        <v>16</v>
      </c>
      <c r="E13" s="11" t="s">
        <v>49</v>
      </c>
      <c r="F13" s="11" t="s">
        <v>18</v>
      </c>
      <c r="G13" s="12">
        <v>0.489899</v>
      </c>
      <c r="H13" s="13">
        <v>44601</v>
      </c>
      <c r="I13" s="13">
        <v>44935</v>
      </c>
      <c r="J13" s="13">
        <v>46030</v>
      </c>
      <c r="K13" s="11" t="s">
        <v>50</v>
      </c>
      <c r="L13" s="11" cm="1">
        <f t="array" ref="L13">_xlfn.IFS(K13="未动工","",AND(K13="已动工未竣工",M13&lt;&gt;0),ROUND(O13,4),AND(K13="已动工未竣工",M13=0),0)</f>
        <v>0</v>
      </c>
      <c r="M13" s="5">
        <v>0</v>
      </c>
      <c r="N13" s="17">
        <v>0</v>
      </c>
      <c r="O13" s="17" t="e">
        <f t="shared" ref="O13:O19" si="0">G13-M13/10000/N13</f>
        <v>#DIV/0!</v>
      </c>
    </row>
    <row r="14" s="3" customFormat="1" ht="100" customHeight="1" spans="1:15">
      <c r="A14" s="10">
        <v>12</v>
      </c>
      <c r="B14" s="11" t="s">
        <v>51</v>
      </c>
      <c r="C14" s="11" t="s">
        <v>52</v>
      </c>
      <c r="D14" s="11" t="s">
        <v>16</v>
      </c>
      <c r="E14" s="11" t="s">
        <v>53</v>
      </c>
      <c r="F14" s="11" t="s">
        <v>18</v>
      </c>
      <c r="G14" s="11">
        <v>2.284663</v>
      </c>
      <c r="H14" s="13">
        <v>44727</v>
      </c>
      <c r="I14" s="13">
        <v>45075</v>
      </c>
      <c r="J14" s="13">
        <v>45805</v>
      </c>
      <c r="K14" s="11" t="s">
        <v>50</v>
      </c>
      <c r="L14" s="11" cm="1">
        <f t="array" ref="L14">_xlfn.IFS(K14="未动工","",AND(K14="已动工未竣工",M14&lt;&gt;0),ROUND(O14,4),AND(K14="已动工未竣工",M14=0),0)</f>
        <v>0</v>
      </c>
      <c r="M14" s="5">
        <v>0</v>
      </c>
      <c r="N14" s="17">
        <v>0</v>
      </c>
      <c r="O14" s="17" t="e">
        <f t="shared" si="0"/>
        <v>#DIV/0!</v>
      </c>
    </row>
    <row r="15" s="3" customFormat="1" ht="100" customHeight="1" spans="1:15">
      <c r="A15" s="10">
        <v>13</v>
      </c>
      <c r="B15" s="11" t="s">
        <v>54</v>
      </c>
      <c r="C15" s="11" t="s">
        <v>55</v>
      </c>
      <c r="D15" s="11" t="s">
        <v>16</v>
      </c>
      <c r="E15" s="11" t="s">
        <v>56</v>
      </c>
      <c r="F15" s="11" t="s">
        <v>57</v>
      </c>
      <c r="G15" s="11">
        <v>4.719307</v>
      </c>
      <c r="H15" s="13">
        <v>42835</v>
      </c>
      <c r="I15" s="13">
        <v>44359</v>
      </c>
      <c r="J15" s="13">
        <v>45455</v>
      </c>
      <c r="K15" s="11" t="s">
        <v>50</v>
      </c>
      <c r="L15" s="11" cm="1">
        <f t="array" ref="L15">_xlfn.IFS(K15="未动工","",AND(K15="已动工未竣工",M15&lt;&gt;0),ROUND(O15,4),AND(K15="已动工未竣工",M15=0),0)</f>
        <v>4.3149</v>
      </c>
      <c r="M15" s="5">
        <v>14153</v>
      </c>
      <c r="N15" s="17">
        <v>3.5</v>
      </c>
      <c r="O15" s="17">
        <f t="shared" si="0"/>
        <v>4.31493557142857</v>
      </c>
    </row>
    <row r="16" s="3" customFormat="1" ht="100" customHeight="1" spans="1:15">
      <c r="A16" s="10">
        <v>14</v>
      </c>
      <c r="B16" s="11" t="s">
        <v>58</v>
      </c>
      <c r="C16" s="11" t="s">
        <v>59</v>
      </c>
      <c r="D16" s="11" t="s">
        <v>16</v>
      </c>
      <c r="E16" s="11" t="s">
        <v>60</v>
      </c>
      <c r="F16" s="11" t="s">
        <v>18</v>
      </c>
      <c r="G16" s="11">
        <v>5.643374</v>
      </c>
      <c r="H16" s="13">
        <v>44736</v>
      </c>
      <c r="I16" s="13">
        <v>45130</v>
      </c>
      <c r="J16" s="13">
        <v>46225</v>
      </c>
      <c r="K16" s="11" t="s">
        <v>50</v>
      </c>
      <c r="L16" s="11" cm="1">
        <f t="array" ref="L16">_xlfn.IFS(K16="未动工","",AND(K16="已动工未竣工",M16&lt;&gt;0),ROUND(O16,4),AND(K16="已动工未竣工",M16=0),0)</f>
        <v>4.5422</v>
      </c>
      <c r="M16" s="5">
        <v>33035.07</v>
      </c>
      <c r="N16" s="17">
        <v>3</v>
      </c>
      <c r="O16" s="17">
        <f t="shared" si="0"/>
        <v>4.542205</v>
      </c>
    </row>
    <row r="17" s="3" customFormat="1" ht="100" customHeight="1" spans="1:15">
      <c r="A17" s="10">
        <v>15</v>
      </c>
      <c r="B17" s="11" t="s">
        <v>61</v>
      </c>
      <c r="C17" s="11" t="s">
        <v>62</v>
      </c>
      <c r="D17" s="11" t="s">
        <v>45</v>
      </c>
      <c r="E17" s="11" t="s">
        <v>63</v>
      </c>
      <c r="F17" s="11" t="s">
        <v>57</v>
      </c>
      <c r="G17" s="11">
        <v>6.405705</v>
      </c>
      <c r="H17" s="13">
        <v>43056</v>
      </c>
      <c r="I17" s="13">
        <v>43929</v>
      </c>
      <c r="J17" s="13">
        <v>45023</v>
      </c>
      <c r="K17" s="11" t="s">
        <v>50</v>
      </c>
      <c r="L17" s="11" cm="1">
        <f t="array" ref="L17">_xlfn.IFS(K17="未动工","",AND(K17="已动工未竣工",M17&lt;&gt;0),ROUND(O17,4),AND(K17="已动工未竣工",M17=0),0)</f>
        <v>0</v>
      </c>
      <c r="M17" s="5"/>
      <c r="N17" s="17"/>
      <c r="O17" s="17" t="e">
        <f t="shared" si="0"/>
        <v>#DIV/0!</v>
      </c>
    </row>
    <row r="18" s="3" customFormat="1" ht="100" customHeight="1" spans="1:15">
      <c r="A18" s="10">
        <v>16</v>
      </c>
      <c r="B18" s="11" t="s">
        <v>61</v>
      </c>
      <c r="C18" s="11" t="s">
        <v>62</v>
      </c>
      <c r="D18" s="11" t="s">
        <v>45</v>
      </c>
      <c r="E18" s="11" t="s">
        <v>64</v>
      </c>
      <c r="F18" s="11" t="s">
        <v>57</v>
      </c>
      <c r="G18" s="11">
        <v>9.934617</v>
      </c>
      <c r="H18" s="13">
        <v>43056</v>
      </c>
      <c r="I18" s="13">
        <v>44202</v>
      </c>
      <c r="J18" s="13">
        <v>45297</v>
      </c>
      <c r="K18" s="11" t="s">
        <v>50</v>
      </c>
      <c r="L18" s="11" cm="1">
        <f t="array" ref="L18">_xlfn.IFS(K18="未动工","",AND(K18="已动工未竣工",M18&lt;&gt;0),ROUND(O18,4),AND(K18="已动工未竣工",M18=0),0)</f>
        <v>0</v>
      </c>
      <c r="M18" s="5"/>
      <c r="N18" s="17"/>
      <c r="O18" s="17" t="e">
        <f t="shared" si="0"/>
        <v>#DIV/0!</v>
      </c>
    </row>
    <row r="19" s="3" customFormat="1" ht="100" customHeight="1" spans="1:15">
      <c r="A19" s="10">
        <v>17</v>
      </c>
      <c r="B19" s="11" t="s">
        <v>65</v>
      </c>
      <c r="C19" s="11" t="s">
        <v>66</v>
      </c>
      <c r="D19" s="11" t="s">
        <v>16</v>
      </c>
      <c r="E19" s="11" t="s">
        <v>31</v>
      </c>
      <c r="F19" s="11" t="s">
        <v>18</v>
      </c>
      <c r="G19" s="12">
        <v>15.071834</v>
      </c>
      <c r="H19" s="13">
        <v>45140</v>
      </c>
      <c r="I19" s="13">
        <v>45589</v>
      </c>
      <c r="J19" s="13">
        <v>46683</v>
      </c>
      <c r="K19" s="11" t="s">
        <v>50</v>
      </c>
      <c r="L19" s="11" cm="1">
        <f t="array" ref="L19">_xlfn.IFS(K19="未动工","",AND(K19="已动工未竣工",M19&lt;&gt;0),ROUND(O19,4),AND(K19="已动工未竣工",M19=0),0)</f>
        <v>0</v>
      </c>
      <c r="M19" s="5">
        <v>0</v>
      </c>
      <c r="N19" s="17">
        <v>0</v>
      </c>
      <c r="O19" s="17" t="e">
        <f t="shared" si="0"/>
        <v>#DIV/0!</v>
      </c>
    </row>
    <row r="20" spans="15:15">
      <c r="O20" s="17"/>
    </row>
  </sheetData>
  <mergeCells count="1">
    <mergeCell ref="A1:L1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CM-PC</dc:creator>
  <cp:lastModifiedBy>。</cp:lastModifiedBy>
  <dcterms:created xsi:type="dcterms:W3CDTF">2021-01-06T01:40:00Z</dcterms:created>
  <cp:lastPrinted>2021-01-08T07:06:00Z</cp:lastPrinted>
  <dcterms:modified xsi:type="dcterms:W3CDTF">2025-04-16T02:39:09Z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1ACAA2756459456BB38FB2CE18E1AD44</vt:lpwstr>
  </property>
</Properties>
</file>