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版" sheetId="8" r:id="rId1"/>
  </sheets>
  <calcPr calcId="144525"/>
</workbook>
</file>

<file path=xl/sharedStrings.xml><?xml version="1.0" encoding="utf-8"?>
<sst xmlns="http://schemas.openxmlformats.org/spreadsheetml/2006/main" count="462" uniqueCount="217">
  <si>
    <t>麻章区灵活就业人员社会保险财政补贴明细表(2025.1-2025.6)</t>
  </si>
  <si>
    <t>填报单位(盖章)：麻章区人力资源和社会保障局</t>
  </si>
  <si>
    <t>填报日期:   2025 年 8月4 日</t>
  </si>
  <si>
    <t>序号</t>
  </si>
  <si>
    <t>姓名</t>
  </si>
  <si>
    <t>性别</t>
  </si>
  <si>
    <t>年龄</t>
  </si>
  <si>
    <t>身份证号码</t>
  </si>
  <si>
    <t>就业失业手册号码</t>
  </si>
  <si>
    <t>就业方式</t>
  </si>
  <si>
    <t>本期缴费期限(月)</t>
  </si>
  <si>
    <t>本期养老办理月数</t>
  </si>
  <si>
    <t>本期医疗办理月数</t>
  </si>
  <si>
    <t>累计月数</t>
  </si>
  <si>
    <t>本期缴费金额(元)</t>
  </si>
  <si>
    <t>申请补贴金额(元)</t>
  </si>
  <si>
    <t>养老保险</t>
  </si>
  <si>
    <t>医疗保险</t>
  </si>
  <si>
    <t>合计</t>
  </si>
  <si>
    <t>养老
保险</t>
  </si>
  <si>
    <t>医疗
保险</t>
  </si>
  <si>
    <t>李德志</t>
  </si>
  <si>
    <t>女</t>
  </si>
  <si>
    <t>44****************16</t>
  </si>
  <si>
    <t>4408110011000285</t>
  </si>
  <si>
    <t>临时工</t>
  </si>
  <si>
    <t>2025.1-2025.6</t>
  </si>
  <si>
    <t>黄琼珠</t>
  </si>
  <si>
    <t>44****************03</t>
  </si>
  <si>
    <t>4408110021002966</t>
  </si>
  <si>
    <t>2025.5-2025.6</t>
  </si>
  <si>
    <t>劳永英</t>
  </si>
  <si>
    <t>男</t>
  </si>
  <si>
    <t>44****************24</t>
  </si>
  <si>
    <t>4408110021003165</t>
  </si>
  <si>
    <t>黄良珠</t>
  </si>
  <si>
    <t>44****************23</t>
  </si>
  <si>
    <t>4408110020001518</t>
  </si>
  <si>
    <t>2025.6-2025.6</t>
  </si>
  <si>
    <t>支秀兰</t>
  </si>
  <si>
    <t>44****************29</t>
  </si>
  <si>
    <t>4408110023000530</t>
  </si>
  <si>
    <t>陈芬</t>
  </si>
  <si>
    <t>44****************06</t>
  </si>
  <si>
    <t>4408110021002291</t>
  </si>
  <si>
    <t>梁明祥</t>
  </si>
  <si>
    <t>44****************15</t>
  </si>
  <si>
    <t>4408110022001323</t>
  </si>
  <si>
    <t>潘美英</t>
  </si>
  <si>
    <t>44****************80</t>
  </si>
  <si>
    <t>4408110019001801</t>
  </si>
  <si>
    <t>2025.3-2025.6</t>
  </si>
  <si>
    <t>郑士珍</t>
  </si>
  <si>
    <t>44****************2X</t>
  </si>
  <si>
    <t>4408020014000361</t>
  </si>
  <si>
    <t>吴素宜</t>
  </si>
  <si>
    <t>42****************25</t>
  </si>
  <si>
    <t>4408110023001347</t>
  </si>
  <si>
    <t>曾明霞</t>
  </si>
  <si>
    <t>44****************27</t>
  </si>
  <si>
    <t>4408820020008608</t>
  </si>
  <si>
    <t>何小英</t>
  </si>
  <si>
    <t>44****************07</t>
  </si>
  <si>
    <t>4408110022000912</t>
  </si>
  <si>
    <t>文晓红</t>
  </si>
  <si>
    <t>42****************26</t>
  </si>
  <si>
    <t>4408000012004293</t>
  </si>
  <si>
    <t>林明发</t>
  </si>
  <si>
    <t>44****************19</t>
  </si>
  <si>
    <t>4408110022001246</t>
  </si>
  <si>
    <t>陈雪明</t>
  </si>
  <si>
    <t>4408110022002226</t>
  </si>
  <si>
    <t>2025.4-2025.6</t>
  </si>
  <si>
    <t>肖金花</t>
  </si>
  <si>
    <t>44****************0X</t>
  </si>
  <si>
    <t>4408110024005197</t>
  </si>
  <si>
    <t>2025.4-2025-6</t>
  </si>
  <si>
    <t>郑晓燕</t>
  </si>
  <si>
    <t>44****************22</t>
  </si>
  <si>
    <t>4408110013000233</t>
  </si>
  <si>
    <t>黄爱群</t>
  </si>
  <si>
    <t>4408110022002250</t>
  </si>
  <si>
    <t>黄丽珠</t>
  </si>
  <si>
    <t>44****************87</t>
  </si>
  <si>
    <t>4408110021001988</t>
  </si>
  <si>
    <t>唐国强</t>
  </si>
  <si>
    <t>4408110022001102</t>
  </si>
  <si>
    <t>花娟</t>
  </si>
  <si>
    <t>4408110021001987</t>
  </si>
  <si>
    <t>2025.1-2025.3</t>
  </si>
  <si>
    <t>陈健珍</t>
  </si>
  <si>
    <t>45****************24</t>
  </si>
  <si>
    <t>4408030019002058</t>
  </si>
  <si>
    <t>李碧玉</t>
  </si>
  <si>
    <t>4408110022002259</t>
  </si>
  <si>
    <t>陈小芬</t>
  </si>
  <si>
    <t>44****************28</t>
  </si>
  <si>
    <t>4408020012001114</t>
  </si>
  <si>
    <t>朱凤霞</t>
  </si>
  <si>
    <t>44****************61</t>
  </si>
  <si>
    <t>4408110022001463</t>
  </si>
  <si>
    <t>卢彬</t>
  </si>
  <si>
    <t>44****************30</t>
  </si>
  <si>
    <t>4408110023002095</t>
  </si>
  <si>
    <t>苏玉连</t>
  </si>
  <si>
    <t>4408110024003113</t>
  </si>
  <si>
    <t>黎成英</t>
  </si>
  <si>
    <t>4408020021000074</t>
  </si>
  <si>
    <t>叶小花</t>
  </si>
  <si>
    <t>44****************41</t>
  </si>
  <si>
    <t>4408400023000150</t>
  </si>
  <si>
    <t>李婵娟</t>
  </si>
  <si>
    <t>4408110022002235</t>
  </si>
  <si>
    <t>李碧翠</t>
  </si>
  <si>
    <t>4408110024000166</t>
  </si>
  <si>
    <t>许剑平</t>
  </si>
  <si>
    <t>4408110022001188</t>
  </si>
  <si>
    <t>梁义全</t>
  </si>
  <si>
    <t>44****************79</t>
  </si>
  <si>
    <t>4408110014001295</t>
  </si>
  <si>
    <t>黄清梅</t>
  </si>
  <si>
    <t>4408110023001369</t>
  </si>
  <si>
    <t>刘妃燕</t>
  </si>
  <si>
    <t>44****************20</t>
  </si>
  <si>
    <t>4408110023001461</t>
  </si>
  <si>
    <t>钟其秀</t>
  </si>
  <si>
    <t>4408110020003104</t>
  </si>
  <si>
    <t>陈艺建</t>
  </si>
  <si>
    <t>4408110022001459</t>
  </si>
  <si>
    <t>林观娣</t>
  </si>
  <si>
    <t>4408000012004482</t>
  </si>
  <si>
    <t>潘朝勇</t>
  </si>
  <si>
    <t>4408110017000216</t>
  </si>
  <si>
    <t>戴彩宏</t>
  </si>
  <si>
    <t>4408110023020100</t>
  </si>
  <si>
    <t>黄丽坚</t>
  </si>
  <si>
    <t>4408110023000476</t>
  </si>
  <si>
    <t>黄锦秀</t>
  </si>
  <si>
    <t>4408110024003115</t>
  </si>
  <si>
    <t>陈少娟</t>
  </si>
  <si>
    <t>44****************46</t>
  </si>
  <si>
    <t>4408110021002643</t>
  </si>
  <si>
    <t>吴三</t>
  </si>
  <si>
    <t>44****************47</t>
  </si>
  <si>
    <t>4408110024000015</t>
  </si>
  <si>
    <t>谢武连</t>
  </si>
  <si>
    <t>4408110023001654</t>
  </si>
  <si>
    <t>何辉</t>
  </si>
  <si>
    <t>44****************34</t>
  </si>
  <si>
    <t>4408110020000257</t>
  </si>
  <si>
    <t>陈霞</t>
  </si>
  <si>
    <t>44****************66</t>
  </si>
  <si>
    <t>4408110024004987</t>
  </si>
  <si>
    <t>林国华</t>
  </si>
  <si>
    <t>44****************1X</t>
  </si>
  <si>
    <t>4408000018000735</t>
  </si>
  <si>
    <t>郭丽华</t>
  </si>
  <si>
    <t>44****************4X</t>
  </si>
  <si>
    <t>4408110022001193</t>
  </si>
  <si>
    <t>肖国兰</t>
  </si>
  <si>
    <t>44****************21</t>
  </si>
  <si>
    <t>4408111023003139</t>
  </si>
  <si>
    <t>彭连付</t>
  </si>
  <si>
    <t>44****************02</t>
  </si>
  <si>
    <t>4408111012001145</t>
  </si>
  <si>
    <t>周小兰</t>
  </si>
  <si>
    <t>4408110022001432</t>
  </si>
  <si>
    <t>陈连妹</t>
  </si>
  <si>
    <t>44****************42</t>
  </si>
  <si>
    <t>4408400019010614</t>
  </si>
  <si>
    <t>林秋华</t>
  </si>
  <si>
    <t>4408400019010608</t>
  </si>
  <si>
    <t>2025.1-2025.1</t>
  </si>
  <si>
    <t>陈海建</t>
  </si>
  <si>
    <t>4408110021000524</t>
  </si>
  <si>
    <t>徐华娇</t>
  </si>
  <si>
    <t>4408020019000157</t>
  </si>
  <si>
    <t>陈广胜</t>
  </si>
  <si>
    <t>44****************39</t>
  </si>
  <si>
    <t>4408110020002164</t>
  </si>
  <si>
    <t>马世红</t>
  </si>
  <si>
    <t>4408110024000168</t>
  </si>
  <si>
    <t>刘健</t>
  </si>
  <si>
    <t>4408110021000480</t>
  </si>
  <si>
    <t>王志娟</t>
  </si>
  <si>
    <t>4408110015000212</t>
  </si>
  <si>
    <t>黄秀芳</t>
  </si>
  <si>
    <t>44****************69</t>
  </si>
  <si>
    <t>4408110022001249</t>
  </si>
  <si>
    <t>许春丽</t>
  </si>
  <si>
    <t>4408110022002082</t>
  </si>
  <si>
    <t>杨兴周</t>
  </si>
  <si>
    <t>4408110016000233</t>
  </si>
  <si>
    <t>梁少玲</t>
  </si>
  <si>
    <t>4408110022000583</t>
  </si>
  <si>
    <t>梁秋兰</t>
  </si>
  <si>
    <t>44****************49</t>
  </si>
  <si>
    <t>4408110017000287</t>
  </si>
  <si>
    <t>陈来娣</t>
  </si>
  <si>
    <t>陈蝶</t>
  </si>
  <si>
    <t>44****************26</t>
  </si>
  <si>
    <t>陈晓</t>
  </si>
  <si>
    <t>52****************14</t>
  </si>
  <si>
    <t>秦玉兰</t>
  </si>
  <si>
    <t>翟永红</t>
  </si>
  <si>
    <t>梁丽虹</t>
  </si>
  <si>
    <t>李裕森</t>
  </si>
  <si>
    <t>许建玲</t>
  </si>
  <si>
    <t>林秋永</t>
  </si>
  <si>
    <t>44****************17</t>
  </si>
  <si>
    <t>2025.1-2025.4</t>
  </si>
  <si>
    <t>林秋全</t>
  </si>
  <si>
    <t>44****************52</t>
  </si>
  <si>
    <t>叶伟荣</t>
  </si>
  <si>
    <t>梁国胜</t>
  </si>
  <si>
    <t>人</t>
  </si>
  <si>
    <t>合计：77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</si>
</sst>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_ "/>
    <numFmt numFmtId="178" formatCode="0.00_ "/>
  </numFmts>
  <fonts count="32">
    <font>
      <sz val="11"/>
      <color theme="1"/>
      <name val="宋体"/>
      <charset val="134"/>
      <scheme val="minor"/>
    </font>
    <font>
      <sz val="11"/>
      <color theme="4" tint="-0.24997711111789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6"/>
      <color rgb="FF00B050"/>
      <name val="Microsoft YaHei"/>
      <charset val="134"/>
    </font>
    <font>
      <sz val="10"/>
      <color theme="1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color theme="1"/>
      <name val="Microsoft YaHei"/>
      <charset val="134"/>
    </font>
    <font>
      <b/>
      <sz val="10"/>
      <name val="Microsoft YaHe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0" xfId="0" applyFill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 quotePrefix="1">
      <alignment horizontal="center" vertical="center" wrapText="1"/>
    </xf>
    <xf numFmtId="49" fontId="10" fillId="2" borderId="2" xfId="0" applyNumberFormat="1" applyFont="1" applyFill="1" applyBorder="1" applyAlignment="1" quotePrefix="1">
      <alignment horizontal="center" vertical="center" wrapText="1"/>
    </xf>
    <xf numFmtId="0" fontId="3" fillId="2" borderId="2" xfId="0" applyFont="1" applyFill="1" applyBorder="1" applyAlignment="1" quotePrefix="1">
      <alignment horizontal="center" vertical="center"/>
    </xf>
    <xf numFmtId="0" fontId="3" fillId="2" borderId="2" xfId="0" applyFont="1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5"/>
  <sheetViews>
    <sheetView tabSelected="1" topLeftCell="A70" workbookViewId="0">
      <selection activeCell="K83" sqref="K83"/>
    </sheetView>
  </sheetViews>
  <sheetFormatPr defaultColWidth="9" defaultRowHeight="13.5"/>
  <cols>
    <col min="1" max="1" width="5.125" customWidth="1"/>
    <col min="2" max="2" width="7.25" style="6" customWidth="1"/>
    <col min="3" max="3" width="5.75" hidden="1" customWidth="1"/>
    <col min="4" max="4" width="9.375" hidden="1" customWidth="1"/>
    <col min="5" max="5" width="27" customWidth="1"/>
    <col min="6" max="6" width="27" hidden="1" customWidth="1"/>
    <col min="7" max="7" width="17" style="7" hidden="1" customWidth="1"/>
    <col min="8" max="8" width="9.125" customWidth="1"/>
    <col min="9" max="9" width="16.5" customWidth="1"/>
    <col min="10" max="11" width="7" style="8" customWidth="1"/>
    <col min="12" max="12" width="9.375" customWidth="1"/>
    <col min="13" max="13" width="10.5" customWidth="1"/>
    <col min="14" max="14" width="9.5" style="9" customWidth="1"/>
    <col min="15" max="15" width="7.75" customWidth="1"/>
    <col min="16" max="16" width="14.25" customWidth="1"/>
    <col min="17" max="17" width="8.25" customWidth="1"/>
    <col min="18" max="18" width="11.75" style="5" customWidth="1"/>
    <col min="19" max="19" width="24.875" customWidth="1"/>
  </cols>
  <sheetData>
    <row r="1" spans="1:18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21"/>
      <c r="K1" s="21"/>
      <c r="L1" s="10"/>
      <c r="M1" s="10"/>
      <c r="N1" s="10"/>
      <c r="O1" s="10"/>
      <c r="P1" s="10"/>
      <c r="Q1" s="10"/>
      <c r="R1" s="10"/>
    </row>
    <row r="2" s="1" customFormat="1" ht="22.5" customHeight="1" spans="1:18">
      <c r="A2" s="12"/>
      <c r="B2" s="13"/>
      <c r="C2" s="12"/>
      <c r="D2" s="12"/>
      <c r="E2" s="12"/>
      <c r="F2" s="12"/>
      <c r="G2" s="12"/>
      <c r="H2" s="12"/>
      <c r="I2" s="12"/>
      <c r="J2" s="22"/>
      <c r="K2" s="22"/>
      <c r="L2" s="12"/>
      <c r="M2" s="12"/>
      <c r="N2" s="12"/>
      <c r="O2" s="12"/>
      <c r="P2" s="12"/>
      <c r="Q2" s="12"/>
      <c r="R2" s="12"/>
    </row>
    <row r="3" s="1" customFormat="1" ht="22.5" customHeight="1" spans="1:18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23"/>
      <c r="O3" s="14"/>
      <c r="P3" s="14" t="s">
        <v>2</v>
      </c>
      <c r="Q3" s="14"/>
      <c r="R3" s="14"/>
    </row>
    <row r="4" s="1" customFormat="1" ht="22.5" customHeight="1" spans="1:18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/>
      <c r="G4" s="15" t="s">
        <v>8</v>
      </c>
      <c r="H4" s="15" t="s">
        <v>9</v>
      </c>
      <c r="I4" s="15" t="s">
        <v>10</v>
      </c>
      <c r="J4" s="24" t="s">
        <v>11</v>
      </c>
      <c r="K4" s="24" t="s">
        <v>12</v>
      </c>
      <c r="L4" s="15" t="s">
        <v>13</v>
      </c>
      <c r="M4" s="25" t="s">
        <v>14</v>
      </c>
      <c r="N4" s="25"/>
      <c r="O4" s="25"/>
      <c r="P4" s="25" t="s">
        <v>15</v>
      </c>
      <c r="Q4" s="25"/>
      <c r="R4" s="25"/>
    </row>
    <row r="5" s="1" customFormat="1" ht="41.25" customHeight="1" spans="1:18">
      <c r="A5" s="15"/>
      <c r="B5" s="15"/>
      <c r="C5" s="15"/>
      <c r="D5" s="15"/>
      <c r="E5" s="15"/>
      <c r="F5" s="15"/>
      <c r="G5" s="15"/>
      <c r="H5" s="15"/>
      <c r="I5" s="15"/>
      <c r="J5" s="24"/>
      <c r="K5" s="24"/>
      <c r="L5" s="15"/>
      <c r="M5" s="25" t="s">
        <v>16</v>
      </c>
      <c r="N5" s="25" t="s">
        <v>17</v>
      </c>
      <c r="O5" s="25" t="s">
        <v>18</v>
      </c>
      <c r="P5" s="25" t="s">
        <v>19</v>
      </c>
      <c r="Q5" s="25" t="s">
        <v>20</v>
      </c>
      <c r="R5" s="25" t="s">
        <v>18</v>
      </c>
    </row>
    <row r="6" s="2" customFormat="1" ht="22.5" customHeight="1" spans="1:18">
      <c r="A6" s="16">
        <v>1</v>
      </c>
      <c r="B6" s="16" t="s">
        <v>21</v>
      </c>
      <c r="C6" s="16" t="s">
        <v>22</v>
      </c>
      <c r="D6" s="16" t="e">
        <f ca="1">YEAR(TODAY())-MID(E6,7,4)</f>
        <v>#VALUE!</v>
      </c>
      <c r="E6" s="17" t="s">
        <v>23</v>
      </c>
      <c r="F6" s="18" t="e">
        <f>DATE(MID(E6,7,4),MID(E6,11,2),MID(E6,13,2))</f>
        <v>#VALUE!</v>
      </c>
      <c r="G6" s="34" t="s">
        <v>24</v>
      </c>
      <c r="H6" s="17" t="s">
        <v>25</v>
      </c>
      <c r="I6" s="16" t="s">
        <v>26</v>
      </c>
      <c r="J6" s="26">
        <v>6</v>
      </c>
      <c r="K6" s="26">
        <v>6</v>
      </c>
      <c r="L6" s="26">
        <v>18</v>
      </c>
      <c r="M6" s="16">
        <f t="shared" ref="M6:M17" si="0">(539.04+359.36)*J6</f>
        <v>5390.4</v>
      </c>
      <c r="N6" s="16">
        <f t="shared" ref="N6:N68" si="1">K6*306.63</f>
        <v>1839.78</v>
      </c>
      <c r="O6" s="16">
        <f>SUM(M6:N6)</f>
        <v>7230.18</v>
      </c>
      <c r="P6" s="16">
        <f t="shared" ref="P6:Q21" si="2">M6*2/3</f>
        <v>3593.6</v>
      </c>
      <c r="Q6" s="16">
        <f t="shared" si="2"/>
        <v>1226.52</v>
      </c>
      <c r="R6" s="27">
        <f>SUM(P6:Q6)</f>
        <v>4820.12</v>
      </c>
    </row>
    <row r="7" s="2" customFormat="1" ht="22.5" customHeight="1" spans="1:18">
      <c r="A7" s="16">
        <v>2</v>
      </c>
      <c r="B7" s="16" t="s">
        <v>27</v>
      </c>
      <c r="C7" s="16" t="s">
        <v>22</v>
      </c>
      <c r="D7" s="16" t="e">
        <f ca="1" t="shared" ref="D7:D12" si="3">YEAR(TODAY())-MID(E7,7,4)</f>
        <v>#VALUE!</v>
      </c>
      <c r="E7" s="17" t="s">
        <v>28</v>
      </c>
      <c r="F7" s="18" t="e">
        <f t="shared" ref="F7:F8" si="4">DATE(MID(E7,7,4),MID(E7,11,2),MID(E7,13,2))</f>
        <v>#VALUE!</v>
      </c>
      <c r="G7" s="34" t="s">
        <v>29</v>
      </c>
      <c r="H7" s="17" t="s">
        <v>25</v>
      </c>
      <c r="I7" s="16" t="s">
        <v>30</v>
      </c>
      <c r="J7" s="26">
        <v>2</v>
      </c>
      <c r="K7" s="26">
        <v>2</v>
      </c>
      <c r="L7" s="26">
        <v>2</v>
      </c>
      <c r="M7" s="16">
        <f t="shared" si="0"/>
        <v>1796.8</v>
      </c>
      <c r="N7" s="16">
        <f t="shared" si="1"/>
        <v>613.26</v>
      </c>
      <c r="O7" s="16">
        <f t="shared" ref="O7:O69" si="5">SUM(M7:N7)</f>
        <v>2410.06</v>
      </c>
      <c r="P7" s="16">
        <f t="shared" si="2"/>
        <v>1197.86666666667</v>
      </c>
      <c r="Q7" s="16">
        <f t="shared" si="2"/>
        <v>408.84</v>
      </c>
      <c r="R7" s="27">
        <f t="shared" ref="R7:R69" si="6">SUM(P7:Q7)</f>
        <v>1606.70666666667</v>
      </c>
    </row>
    <row r="8" s="3" customFormat="1" ht="22.5" customHeight="1" spans="1:18">
      <c r="A8" s="16">
        <v>3</v>
      </c>
      <c r="B8" s="16" t="s">
        <v>31</v>
      </c>
      <c r="C8" s="16" t="s">
        <v>32</v>
      </c>
      <c r="D8" s="16" t="e">
        <f ca="1" t="shared" si="3"/>
        <v>#VALUE!</v>
      </c>
      <c r="E8" s="17" t="s">
        <v>33</v>
      </c>
      <c r="F8" s="18" t="e">
        <f t="shared" si="4"/>
        <v>#VALUE!</v>
      </c>
      <c r="G8" s="34" t="s">
        <v>34</v>
      </c>
      <c r="H8" s="17" t="s">
        <v>25</v>
      </c>
      <c r="I8" s="16" t="s">
        <v>26</v>
      </c>
      <c r="J8" s="26">
        <v>6</v>
      </c>
      <c r="K8" s="26">
        <v>6</v>
      </c>
      <c r="L8" s="26">
        <v>6</v>
      </c>
      <c r="M8" s="16">
        <f t="shared" si="0"/>
        <v>5390.4</v>
      </c>
      <c r="N8" s="16">
        <f t="shared" si="1"/>
        <v>1839.78</v>
      </c>
      <c r="O8" s="16">
        <f t="shared" si="5"/>
        <v>7230.18</v>
      </c>
      <c r="P8" s="16">
        <f t="shared" si="2"/>
        <v>3593.6</v>
      </c>
      <c r="Q8" s="16">
        <f t="shared" si="2"/>
        <v>1226.52</v>
      </c>
      <c r="R8" s="27">
        <f t="shared" si="6"/>
        <v>4820.12</v>
      </c>
    </row>
    <row r="9" s="3" customFormat="1" ht="22.5" customHeight="1" spans="1:18">
      <c r="A9" s="16">
        <v>4</v>
      </c>
      <c r="B9" s="16" t="s">
        <v>35</v>
      </c>
      <c r="C9" s="16" t="s">
        <v>22</v>
      </c>
      <c r="D9" s="16" t="e">
        <f ca="1" t="shared" si="3"/>
        <v>#VALUE!</v>
      </c>
      <c r="E9" s="17" t="s">
        <v>36</v>
      </c>
      <c r="F9" s="18" t="e">
        <f t="shared" ref="F9:F71" si="7">DATE(MID(E9,7,4),MID(E9,11,2),MID(E9,13,2))</f>
        <v>#VALUE!</v>
      </c>
      <c r="G9" s="35" t="s">
        <v>37</v>
      </c>
      <c r="H9" s="17" t="s">
        <v>25</v>
      </c>
      <c r="I9" s="16" t="s">
        <v>38</v>
      </c>
      <c r="J9" s="26">
        <v>1</v>
      </c>
      <c r="K9" s="26">
        <v>1</v>
      </c>
      <c r="L9" s="26">
        <v>1</v>
      </c>
      <c r="M9" s="16">
        <f t="shared" si="0"/>
        <v>898.4</v>
      </c>
      <c r="N9" s="16">
        <f t="shared" si="1"/>
        <v>306.63</v>
      </c>
      <c r="O9" s="16">
        <f t="shared" si="5"/>
        <v>1205.03</v>
      </c>
      <c r="P9" s="16">
        <f t="shared" si="2"/>
        <v>598.933333333333</v>
      </c>
      <c r="Q9" s="16">
        <f t="shared" si="2"/>
        <v>204.42</v>
      </c>
      <c r="R9" s="27">
        <f t="shared" si="6"/>
        <v>803.353333333333</v>
      </c>
    </row>
    <row r="10" s="3" customFormat="1" ht="22.5" customHeight="1" spans="1:18">
      <c r="A10" s="16">
        <v>5</v>
      </c>
      <c r="B10" s="16" t="s">
        <v>39</v>
      </c>
      <c r="C10" s="16" t="s">
        <v>32</v>
      </c>
      <c r="D10" s="16" t="e">
        <f ca="1" t="shared" si="3"/>
        <v>#VALUE!</v>
      </c>
      <c r="E10" s="17" t="s">
        <v>40</v>
      </c>
      <c r="F10" s="18" t="e">
        <f t="shared" si="7"/>
        <v>#VALUE!</v>
      </c>
      <c r="G10" s="35" t="s">
        <v>41</v>
      </c>
      <c r="H10" s="17" t="s">
        <v>25</v>
      </c>
      <c r="I10" s="16" t="s">
        <v>26</v>
      </c>
      <c r="J10" s="26">
        <v>6</v>
      </c>
      <c r="K10" s="26">
        <v>6</v>
      </c>
      <c r="L10" s="16">
        <v>35</v>
      </c>
      <c r="M10" s="16">
        <f t="shared" si="0"/>
        <v>5390.4</v>
      </c>
      <c r="N10" s="16">
        <f t="shared" si="1"/>
        <v>1839.78</v>
      </c>
      <c r="O10" s="16">
        <f t="shared" si="5"/>
        <v>7230.18</v>
      </c>
      <c r="P10" s="16">
        <f t="shared" si="2"/>
        <v>3593.6</v>
      </c>
      <c r="Q10" s="16">
        <f t="shared" si="2"/>
        <v>1226.52</v>
      </c>
      <c r="R10" s="27">
        <f t="shared" si="6"/>
        <v>4820.12</v>
      </c>
    </row>
    <row r="11" s="3" customFormat="1" ht="22.5" customHeight="1" spans="1:18">
      <c r="A11" s="16">
        <v>6</v>
      </c>
      <c r="B11" s="16" t="s">
        <v>42</v>
      </c>
      <c r="C11" s="16" t="s">
        <v>22</v>
      </c>
      <c r="D11" s="16" t="e">
        <f ca="1" t="shared" si="3"/>
        <v>#VALUE!</v>
      </c>
      <c r="E11" s="17" t="s">
        <v>43</v>
      </c>
      <c r="F11" s="18" t="e">
        <f t="shared" si="7"/>
        <v>#VALUE!</v>
      </c>
      <c r="G11" s="16" t="s">
        <v>44</v>
      </c>
      <c r="H11" s="17" t="s">
        <v>25</v>
      </c>
      <c r="I11" s="16" t="s">
        <v>26</v>
      </c>
      <c r="J11" s="26">
        <v>6</v>
      </c>
      <c r="K11" s="26"/>
      <c r="L11" s="16">
        <v>33</v>
      </c>
      <c r="M11" s="16">
        <f t="shared" si="0"/>
        <v>5390.4</v>
      </c>
      <c r="N11" s="16">
        <f t="shared" si="1"/>
        <v>0</v>
      </c>
      <c r="O11" s="16">
        <f t="shared" si="5"/>
        <v>5390.4</v>
      </c>
      <c r="P11" s="16">
        <f t="shared" si="2"/>
        <v>3593.6</v>
      </c>
      <c r="Q11" s="16">
        <f t="shared" si="2"/>
        <v>0</v>
      </c>
      <c r="R11" s="27">
        <f t="shared" si="6"/>
        <v>3593.6</v>
      </c>
    </row>
    <row r="12" s="3" customFormat="1" ht="22.5" customHeight="1" spans="1:18">
      <c r="A12" s="16">
        <v>7</v>
      </c>
      <c r="B12" s="16" t="s">
        <v>45</v>
      </c>
      <c r="C12" s="16" t="s">
        <v>22</v>
      </c>
      <c r="D12" s="16" t="e">
        <f ca="1" t="shared" si="3"/>
        <v>#VALUE!</v>
      </c>
      <c r="E12" s="17" t="s">
        <v>46</v>
      </c>
      <c r="F12" s="18" t="e">
        <f t="shared" si="7"/>
        <v>#VALUE!</v>
      </c>
      <c r="G12" s="34" t="s">
        <v>47</v>
      </c>
      <c r="H12" s="17" t="s">
        <v>25</v>
      </c>
      <c r="I12" s="16" t="s">
        <v>26</v>
      </c>
      <c r="J12" s="26">
        <v>6</v>
      </c>
      <c r="K12" s="26">
        <v>6</v>
      </c>
      <c r="L12" s="26">
        <v>10</v>
      </c>
      <c r="M12" s="16">
        <f t="shared" si="0"/>
        <v>5390.4</v>
      </c>
      <c r="N12" s="16">
        <f t="shared" si="1"/>
        <v>1839.78</v>
      </c>
      <c r="O12" s="16">
        <f t="shared" si="5"/>
        <v>7230.18</v>
      </c>
      <c r="P12" s="16">
        <f t="shared" si="2"/>
        <v>3593.6</v>
      </c>
      <c r="Q12" s="16">
        <f t="shared" si="2"/>
        <v>1226.52</v>
      </c>
      <c r="R12" s="27">
        <f t="shared" si="6"/>
        <v>4820.12</v>
      </c>
    </row>
    <row r="13" s="4" customFormat="1" ht="22.5" customHeight="1" spans="1:18">
      <c r="A13" s="16">
        <v>8</v>
      </c>
      <c r="B13" s="16" t="s">
        <v>48</v>
      </c>
      <c r="C13" s="16" t="s">
        <v>22</v>
      </c>
      <c r="D13" s="16" t="e">
        <f ca="1" t="shared" ref="D13:D53" si="8">YEAR(TODAY())-MID(E13,7,4)</f>
        <v>#VALUE!</v>
      </c>
      <c r="E13" s="17" t="s">
        <v>49</v>
      </c>
      <c r="F13" s="18" t="e">
        <f t="shared" si="7"/>
        <v>#VALUE!</v>
      </c>
      <c r="G13" s="34" t="s">
        <v>50</v>
      </c>
      <c r="H13" s="17" t="s">
        <v>25</v>
      </c>
      <c r="I13" s="16" t="s">
        <v>51</v>
      </c>
      <c r="J13" s="26">
        <v>4</v>
      </c>
      <c r="K13" s="26">
        <v>4</v>
      </c>
      <c r="L13" s="26">
        <v>4</v>
      </c>
      <c r="M13" s="16">
        <f t="shared" si="0"/>
        <v>3593.6</v>
      </c>
      <c r="N13" s="16">
        <f t="shared" si="1"/>
        <v>1226.52</v>
      </c>
      <c r="O13" s="16">
        <f t="shared" si="5"/>
        <v>4820.12</v>
      </c>
      <c r="P13" s="16">
        <f t="shared" si="2"/>
        <v>2395.73333333333</v>
      </c>
      <c r="Q13" s="16">
        <f t="shared" si="2"/>
        <v>817.68</v>
      </c>
      <c r="R13" s="27">
        <f t="shared" si="6"/>
        <v>3213.41333333333</v>
      </c>
    </row>
    <row r="14" s="3" customFormat="1" ht="22.5" customHeight="1" spans="1:18">
      <c r="A14" s="16">
        <v>9</v>
      </c>
      <c r="B14" s="16" t="s">
        <v>52</v>
      </c>
      <c r="C14" s="16" t="s">
        <v>22</v>
      </c>
      <c r="D14" s="16" t="e">
        <f ca="1" t="shared" si="8"/>
        <v>#VALUE!</v>
      </c>
      <c r="E14" s="17" t="s">
        <v>53</v>
      </c>
      <c r="F14" s="18" t="e">
        <f t="shared" si="7"/>
        <v>#VALUE!</v>
      </c>
      <c r="G14" s="34" t="s">
        <v>54</v>
      </c>
      <c r="H14" s="17" t="s">
        <v>25</v>
      </c>
      <c r="I14" s="16" t="s">
        <v>38</v>
      </c>
      <c r="J14" s="26">
        <v>1</v>
      </c>
      <c r="K14" s="26">
        <v>1</v>
      </c>
      <c r="L14" s="26">
        <v>1</v>
      </c>
      <c r="M14" s="16">
        <f t="shared" si="0"/>
        <v>898.4</v>
      </c>
      <c r="N14" s="16">
        <f t="shared" si="1"/>
        <v>306.63</v>
      </c>
      <c r="O14" s="16">
        <f t="shared" si="5"/>
        <v>1205.03</v>
      </c>
      <c r="P14" s="16">
        <f t="shared" si="2"/>
        <v>598.933333333333</v>
      </c>
      <c r="Q14" s="16">
        <f t="shared" si="2"/>
        <v>204.42</v>
      </c>
      <c r="R14" s="27">
        <f t="shared" si="6"/>
        <v>803.353333333333</v>
      </c>
    </row>
    <row r="15" s="3" customFormat="1" ht="22.5" customHeight="1" spans="1:18">
      <c r="A15" s="16">
        <v>10</v>
      </c>
      <c r="B15" s="16" t="s">
        <v>55</v>
      </c>
      <c r="C15" s="16" t="s">
        <v>22</v>
      </c>
      <c r="D15" s="16" t="e">
        <f ca="1" t="shared" si="8"/>
        <v>#VALUE!</v>
      </c>
      <c r="E15" s="17" t="s">
        <v>56</v>
      </c>
      <c r="F15" s="18" t="e">
        <f t="shared" si="7"/>
        <v>#VALUE!</v>
      </c>
      <c r="G15" s="34" t="s">
        <v>57</v>
      </c>
      <c r="H15" s="17" t="s">
        <v>25</v>
      </c>
      <c r="I15" s="16" t="s">
        <v>26</v>
      </c>
      <c r="J15" s="26">
        <v>6</v>
      </c>
      <c r="K15" s="26">
        <v>6</v>
      </c>
      <c r="L15" s="26">
        <v>15</v>
      </c>
      <c r="M15" s="16">
        <f t="shared" si="0"/>
        <v>5390.4</v>
      </c>
      <c r="N15" s="16">
        <f t="shared" si="1"/>
        <v>1839.78</v>
      </c>
      <c r="O15" s="16">
        <f t="shared" si="5"/>
        <v>7230.18</v>
      </c>
      <c r="P15" s="16">
        <f t="shared" si="2"/>
        <v>3593.6</v>
      </c>
      <c r="Q15" s="16">
        <f t="shared" si="2"/>
        <v>1226.52</v>
      </c>
      <c r="R15" s="27">
        <f t="shared" si="6"/>
        <v>4820.12</v>
      </c>
    </row>
    <row r="16" s="3" customFormat="1" ht="22.5" customHeight="1" spans="1:18">
      <c r="A16" s="16">
        <v>11</v>
      </c>
      <c r="B16" s="16" t="s">
        <v>58</v>
      </c>
      <c r="C16" s="16" t="s">
        <v>22</v>
      </c>
      <c r="D16" s="16" t="e">
        <f ca="1" t="shared" si="8"/>
        <v>#VALUE!</v>
      </c>
      <c r="E16" s="17" t="s">
        <v>59</v>
      </c>
      <c r="F16" s="18" t="e">
        <f t="shared" si="7"/>
        <v>#VALUE!</v>
      </c>
      <c r="G16" s="34" t="s">
        <v>60</v>
      </c>
      <c r="H16" s="17" t="s">
        <v>25</v>
      </c>
      <c r="I16" s="16" t="s">
        <v>26</v>
      </c>
      <c r="J16" s="26">
        <v>6</v>
      </c>
      <c r="K16" s="26">
        <v>6</v>
      </c>
      <c r="L16" s="16">
        <v>20</v>
      </c>
      <c r="M16" s="16">
        <f t="shared" si="0"/>
        <v>5390.4</v>
      </c>
      <c r="N16" s="16">
        <f t="shared" si="1"/>
        <v>1839.78</v>
      </c>
      <c r="O16" s="16">
        <f t="shared" si="5"/>
        <v>7230.18</v>
      </c>
      <c r="P16" s="16">
        <f t="shared" si="2"/>
        <v>3593.6</v>
      </c>
      <c r="Q16" s="16">
        <f t="shared" si="2"/>
        <v>1226.52</v>
      </c>
      <c r="R16" s="27">
        <f t="shared" si="6"/>
        <v>4820.12</v>
      </c>
    </row>
    <row r="17" s="3" customFormat="1" ht="22.5" customHeight="1" spans="1:18">
      <c r="A17" s="16">
        <v>12</v>
      </c>
      <c r="B17" s="16" t="s">
        <v>61</v>
      </c>
      <c r="C17" s="16" t="s">
        <v>22</v>
      </c>
      <c r="D17" s="16" t="e">
        <f ca="1" t="shared" si="8"/>
        <v>#VALUE!</v>
      </c>
      <c r="E17" s="17" t="s">
        <v>62</v>
      </c>
      <c r="F17" s="18" t="e">
        <f t="shared" si="7"/>
        <v>#VALUE!</v>
      </c>
      <c r="G17" s="34" t="s">
        <v>63</v>
      </c>
      <c r="H17" s="17" t="s">
        <v>25</v>
      </c>
      <c r="I17" s="16" t="s">
        <v>26</v>
      </c>
      <c r="J17" s="26">
        <v>6</v>
      </c>
      <c r="K17" s="26">
        <v>6</v>
      </c>
      <c r="L17" s="26">
        <v>29</v>
      </c>
      <c r="M17" s="16">
        <f t="shared" si="0"/>
        <v>5390.4</v>
      </c>
      <c r="N17" s="16">
        <f t="shared" si="1"/>
        <v>1839.78</v>
      </c>
      <c r="O17" s="16">
        <f t="shared" si="5"/>
        <v>7230.18</v>
      </c>
      <c r="P17" s="16">
        <f t="shared" si="2"/>
        <v>3593.6</v>
      </c>
      <c r="Q17" s="16">
        <f t="shared" si="2"/>
        <v>1226.52</v>
      </c>
      <c r="R17" s="27">
        <f t="shared" si="6"/>
        <v>4820.12</v>
      </c>
    </row>
    <row r="18" s="3" customFormat="1" ht="24" customHeight="1" spans="1:18">
      <c r="A18" s="16">
        <v>13</v>
      </c>
      <c r="B18" s="16" t="s">
        <v>64</v>
      </c>
      <c r="C18" s="16" t="s">
        <v>32</v>
      </c>
      <c r="D18" s="16" t="e">
        <f ca="1" t="shared" si="8"/>
        <v>#VALUE!</v>
      </c>
      <c r="E18" s="17" t="s">
        <v>65</v>
      </c>
      <c r="F18" s="18" t="e">
        <f t="shared" si="7"/>
        <v>#VALUE!</v>
      </c>
      <c r="G18" s="34" t="s">
        <v>66</v>
      </c>
      <c r="H18" s="17" t="s">
        <v>25</v>
      </c>
      <c r="I18" s="16" t="s">
        <v>26</v>
      </c>
      <c r="J18" s="26">
        <v>6</v>
      </c>
      <c r="K18" s="26">
        <v>6</v>
      </c>
      <c r="L18" s="16">
        <v>8</v>
      </c>
      <c r="M18" s="16">
        <f>(3300+2200)*6</f>
        <v>33000</v>
      </c>
      <c r="N18" s="16">
        <f t="shared" si="1"/>
        <v>1839.78</v>
      </c>
      <c r="O18" s="16">
        <f t="shared" si="5"/>
        <v>34839.78</v>
      </c>
      <c r="P18" s="16">
        <f t="shared" si="2"/>
        <v>22000</v>
      </c>
      <c r="Q18" s="16">
        <f t="shared" si="2"/>
        <v>1226.52</v>
      </c>
      <c r="R18" s="27">
        <f t="shared" si="6"/>
        <v>23226.52</v>
      </c>
    </row>
    <row r="19" s="3" customFormat="1" ht="22.5" customHeight="1" spans="1:18">
      <c r="A19" s="16">
        <v>14</v>
      </c>
      <c r="B19" s="16" t="s">
        <v>67</v>
      </c>
      <c r="C19" s="16" t="s">
        <v>22</v>
      </c>
      <c r="D19" s="16" t="e">
        <f ca="1" t="shared" si="8"/>
        <v>#VALUE!</v>
      </c>
      <c r="E19" s="17" t="s">
        <v>68</v>
      </c>
      <c r="F19" s="18" t="e">
        <f t="shared" si="7"/>
        <v>#VALUE!</v>
      </c>
      <c r="G19" s="34" t="s">
        <v>69</v>
      </c>
      <c r="H19" s="17" t="s">
        <v>25</v>
      </c>
      <c r="I19" s="16" t="s">
        <v>51</v>
      </c>
      <c r="J19" s="26">
        <v>4</v>
      </c>
      <c r="K19" s="26">
        <v>4</v>
      </c>
      <c r="L19" s="26">
        <v>4</v>
      </c>
      <c r="M19" s="16">
        <f t="shared" ref="M19:M53" si="9">(539.04+359.36)*J19</f>
        <v>3593.6</v>
      </c>
      <c r="N19" s="16">
        <f t="shared" si="1"/>
        <v>1226.52</v>
      </c>
      <c r="O19" s="16">
        <f t="shared" si="5"/>
        <v>4820.12</v>
      </c>
      <c r="P19" s="16">
        <f t="shared" si="2"/>
        <v>2395.73333333333</v>
      </c>
      <c r="Q19" s="16">
        <f t="shared" si="2"/>
        <v>817.68</v>
      </c>
      <c r="R19" s="27">
        <f t="shared" si="6"/>
        <v>3213.41333333333</v>
      </c>
    </row>
    <row r="20" s="3" customFormat="1" ht="22.5" customHeight="1" spans="1:18">
      <c r="A20" s="16">
        <v>15</v>
      </c>
      <c r="B20" s="16" t="s">
        <v>70</v>
      </c>
      <c r="C20" s="16" t="s">
        <v>32</v>
      </c>
      <c r="D20" s="16" t="e">
        <f ca="1" t="shared" si="8"/>
        <v>#VALUE!</v>
      </c>
      <c r="E20" s="17" t="s">
        <v>40</v>
      </c>
      <c r="F20" s="18" t="e">
        <f t="shared" si="7"/>
        <v>#VALUE!</v>
      </c>
      <c r="G20" s="34" t="s">
        <v>71</v>
      </c>
      <c r="H20" s="17" t="s">
        <v>25</v>
      </c>
      <c r="I20" s="16" t="s">
        <v>72</v>
      </c>
      <c r="J20" s="26">
        <v>3</v>
      </c>
      <c r="K20" s="26">
        <v>3</v>
      </c>
      <c r="L20" s="26">
        <v>3</v>
      </c>
      <c r="M20" s="16">
        <f t="shared" si="9"/>
        <v>2695.2</v>
      </c>
      <c r="N20" s="16">
        <f t="shared" si="1"/>
        <v>919.89</v>
      </c>
      <c r="O20" s="16">
        <f t="shared" si="5"/>
        <v>3615.09</v>
      </c>
      <c r="P20" s="16">
        <f t="shared" si="2"/>
        <v>1796.8</v>
      </c>
      <c r="Q20" s="16">
        <f t="shared" si="2"/>
        <v>613.26</v>
      </c>
      <c r="R20" s="27">
        <f t="shared" si="6"/>
        <v>2410.06</v>
      </c>
    </row>
    <row r="21" s="3" customFormat="1" ht="22.5" customHeight="1" spans="1:18">
      <c r="A21" s="16">
        <v>16</v>
      </c>
      <c r="B21" s="16" t="s">
        <v>73</v>
      </c>
      <c r="C21" s="16" t="s">
        <v>22</v>
      </c>
      <c r="D21" s="16" t="e">
        <f ca="1" t="shared" si="8"/>
        <v>#VALUE!</v>
      </c>
      <c r="E21" s="17" t="s">
        <v>74</v>
      </c>
      <c r="F21" s="18" t="e">
        <f t="shared" si="7"/>
        <v>#VALUE!</v>
      </c>
      <c r="G21" s="34" t="s">
        <v>75</v>
      </c>
      <c r="H21" s="17" t="s">
        <v>25</v>
      </c>
      <c r="I21" s="16" t="s">
        <v>76</v>
      </c>
      <c r="J21" s="26">
        <v>3</v>
      </c>
      <c r="K21" s="26">
        <v>3</v>
      </c>
      <c r="L21" s="26">
        <v>3</v>
      </c>
      <c r="M21" s="16">
        <f t="shared" si="9"/>
        <v>2695.2</v>
      </c>
      <c r="N21" s="16">
        <f t="shared" si="1"/>
        <v>919.89</v>
      </c>
      <c r="O21" s="16">
        <f t="shared" si="5"/>
        <v>3615.09</v>
      </c>
      <c r="P21" s="16">
        <f t="shared" si="2"/>
        <v>1796.8</v>
      </c>
      <c r="Q21" s="16">
        <f t="shared" si="2"/>
        <v>613.26</v>
      </c>
      <c r="R21" s="27">
        <f t="shared" si="6"/>
        <v>2410.06</v>
      </c>
    </row>
    <row r="22" s="3" customFormat="1" ht="22.5" customHeight="1" spans="1:18">
      <c r="A22" s="16">
        <v>17</v>
      </c>
      <c r="B22" s="16" t="s">
        <v>77</v>
      </c>
      <c r="C22" s="16" t="s">
        <v>32</v>
      </c>
      <c r="D22" s="16" t="e">
        <f ca="1" t="shared" si="8"/>
        <v>#VALUE!</v>
      </c>
      <c r="E22" s="17" t="s">
        <v>78</v>
      </c>
      <c r="F22" s="18" t="e">
        <f t="shared" si="7"/>
        <v>#VALUE!</v>
      </c>
      <c r="G22" s="34" t="s">
        <v>79</v>
      </c>
      <c r="H22" s="17" t="s">
        <v>25</v>
      </c>
      <c r="I22" s="16" t="s">
        <v>38</v>
      </c>
      <c r="J22" s="26">
        <v>1</v>
      </c>
      <c r="K22" s="26">
        <v>1</v>
      </c>
      <c r="L22" s="26">
        <v>1</v>
      </c>
      <c r="M22" s="16">
        <f t="shared" si="9"/>
        <v>898.4</v>
      </c>
      <c r="N22" s="16">
        <f t="shared" si="1"/>
        <v>306.63</v>
      </c>
      <c r="O22" s="16">
        <f t="shared" si="5"/>
        <v>1205.03</v>
      </c>
      <c r="P22" s="16">
        <f t="shared" ref="P22:Q81" si="10">M22*2/3</f>
        <v>598.933333333333</v>
      </c>
      <c r="Q22" s="16">
        <f t="shared" si="10"/>
        <v>204.42</v>
      </c>
      <c r="R22" s="27">
        <f t="shared" si="6"/>
        <v>803.353333333333</v>
      </c>
    </row>
    <row r="23" s="3" customFormat="1" ht="22.5" customHeight="1" spans="1:18">
      <c r="A23" s="16">
        <v>18</v>
      </c>
      <c r="B23" s="16" t="s">
        <v>80</v>
      </c>
      <c r="C23" s="16" t="s">
        <v>22</v>
      </c>
      <c r="D23" s="16" t="e">
        <f ca="1" t="shared" si="8"/>
        <v>#VALUE!</v>
      </c>
      <c r="E23" s="17" t="s">
        <v>53</v>
      </c>
      <c r="F23" s="18" t="e">
        <f t="shared" si="7"/>
        <v>#VALUE!</v>
      </c>
      <c r="G23" s="34" t="s">
        <v>81</v>
      </c>
      <c r="H23" s="17" t="s">
        <v>25</v>
      </c>
      <c r="I23" s="16" t="s">
        <v>26</v>
      </c>
      <c r="J23" s="26">
        <v>6</v>
      </c>
      <c r="K23" s="26">
        <v>6</v>
      </c>
      <c r="L23" s="16">
        <v>18</v>
      </c>
      <c r="M23" s="16">
        <f t="shared" si="9"/>
        <v>5390.4</v>
      </c>
      <c r="N23" s="16">
        <f t="shared" si="1"/>
        <v>1839.78</v>
      </c>
      <c r="O23" s="16">
        <f t="shared" si="5"/>
        <v>7230.18</v>
      </c>
      <c r="P23" s="16">
        <f t="shared" si="10"/>
        <v>3593.6</v>
      </c>
      <c r="Q23" s="16">
        <f t="shared" si="10"/>
        <v>1226.52</v>
      </c>
      <c r="R23" s="27">
        <f t="shared" si="6"/>
        <v>4820.12</v>
      </c>
    </row>
    <row r="24" s="3" customFormat="1" ht="22.5" customHeight="1" spans="1:18">
      <c r="A24" s="16">
        <v>19</v>
      </c>
      <c r="B24" s="16" t="s">
        <v>82</v>
      </c>
      <c r="C24" s="16" t="s">
        <v>32</v>
      </c>
      <c r="D24" s="16" t="e">
        <f ca="1" t="shared" si="8"/>
        <v>#VALUE!</v>
      </c>
      <c r="E24" s="17" t="s">
        <v>83</v>
      </c>
      <c r="F24" s="18" t="e">
        <f t="shared" si="7"/>
        <v>#VALUE!</v>
      </c>
      <c r="G24" s="34" t="s">
        <v>84</v>
      </c>
      <c r="H24" s="17" t="s">
        <v>25</v>
      </c>
      <c r="I24" s="16" t="s">
        <v>51</v>
      </c>
      <c r="J24" s="26">
        <v>4</v>
      </c>
      <c r="K24" s="26">
        <v>4</v>
      </c>
      <c r="L24" s="26">
        <v>4</v>
      </c>
      <c r="M24" s="16">
        <f t="shared" si="9"/>
        <v>3593.6</v>
      </c>
      <c r="N24" s="16">
        <f t="shared" si="1"/>
        <v>1226.52</v>
      </c>
      <c r="O24" s="16">
        <f t="shared" si="5"/>
        <v>4820.12</v>
      </c>
      <c r="P24" s="16">
        <f t="shared" si="10"/>
        <v>2395.73333333333</v>
      </c>
      <c r="Q24" s="16">
        <f t="shared" si="10"/>
        <v>817.68</v>
      </c>
      <c r="R24" s="27">
        <f t="shared" si="6"/>
        <v>3213.41333333333</v>
      </c>
    </row>
    <row r="25" s="3" customFormat="1" ht="22.5" customHeight="1" spans="1:18">
      <c r="A25" s="16">
        <v>20</v>
      </c>
      <c r="B25" s="16" t="s">
        <v>85</v>
      </c>
      <c r="C25" s="16" t="s">
        <v>32</v>
      </c>
      <c r="D25" s="16" t="e">
        <f ca="1" t="shared" si="8"/>
        <v>#VALUE!</v>
      </c>
      <c r="E25" s="17" t="s">
        <v>23</v>
      </c>
      <c r="F25" s="18" t="e">
        <f t="shared" si="7"/>
        <v>#VALUE!</v>
      </c>
      <c r="G25" s="34" t="s">
        <v>86</v>
      </c>
      <c r="H25" s="17" t="s">
        <v>25</v>
      </c>
      <c r="I25" s="16" t="s">
        <v>26</v>
      </c>
      <c r="J25" s="26">
        <v>6</v>
      </c>
      <c r="K25" s="26">
        <v>6</v>
      </c>
      <c r="L25" s="26">
        <v>13</v>
      </c>
      <c r="M25" s="16">
        <f t="shared" si="9"/>
        <v>5390.4</v>
      </c>
      <c r="N25" s="16">
        <f t="shared" si="1"/>
        <v>1839.78</v>
      </c>
      <c r="O25" s="16">
        <f t="shared" si="5"/>
        <v>7230.18</v>
      </c>
      <c r="P25" s="16">
        <f t="shared" si="10"/>
        <v>3593.6</v>
      </c>
      <c r="Q25" s="16">
        <f t="shared" si="10"/>
        <v>1226.52</v>
      </c>
      <c r="R25" s="27">
        <f t="shared" si="6"/>
        <v>4820.12</v>
      </c>
    </row>
    <row r="26" s="3" customFormat="1" ht="22.5" customHeight="1" spans="1:18">
      <c r="A26" s="16">
        <v>21</v>
      </c>
      <c r="B26" s="16" t="s">
        <v>87</v>
      </c>
      <c r="C26" s="16" t="s">
        <v>22</v>
      </c>
      <c r="D26" s="16" t="e">
        <f ca="1" t="shared" si="8"/>
        <v>#VALUE!</v>
      </c>
      <c r="E26" s="17" t="s">
        <v>78</v>
      </c>
      <c r="F26" s="18" t="e">
        <f t="shared" si="7"/>
        <v>#VALUE!</v>
      </c>
      <c r="G26" s="16" t="s">
        <v>88</v>
      </c>
      <c r="H26" s="17" t="s">
        <v>25</v>
      </c>
      <c r="I26" s="16" t="s">
        <v>89</v>
      </c>
      <c r="J26" s="26">
        <v>3</v>
      </c>
      <c r="K26" s="26">
        <v>3</v>
      </c>
      <c r="L26" s="26">
        <v>32</v>
      </c>
      <c r="M26" s="16">
        <f t="shared" si="9"/>
        <v>2695.2</v>
      </c>
      <c r="N26" s="16">
        <f t="shared" si="1"/>
        <v>919.89</v>
      </c>
      <c r="O26" s="16">
        <f t="shared" si="5"/>
        <v>3615.09</v>
      </c>
      <c r="P26" s="16">
        <f t="shared" si="10"/>
        <v>1796.8</v>
      </c>
      <c r="Q26" s="16">
        <f t="shared" si="10"/>
        <v>613.26</v>
      </c>
      <c r="R26" s="27">
        <f t="shared" si="6"/>
        <v>2410.06</v>
      </c>
    </row>
    <row r="27" s="3" customFormat="1" ht="24" customHeight="1" spans="1:18">
      <c r="A27" s="16">
        <v>22</v>
      </c>
      <c r="B27" s="16" t="s">
        <v>90</v>
      </c>
      <c r="C27" s="16" t="s">
        <v>22</v>
      </c>
      <c r="D27" s="16" t="e">
        <f ca="1" t="shared" si="8"/>
        <v>#VALUE!</v>
      </c>
      <c r="E27" s="17" t="s">
        <v>91</v>
      </c>
      <c r="F27" s="18" t="e">
        <f t="shared" si="7"/>
        <v>#VALUE!</v>
      </c>
      <c r="G27" s="34" t="s">
        <v>92</v>
      </c>
      <c r="H27" s="17" t="s">
        <v>25</v>
      </c>
      <c r="I27" s="16" t="s">
        <v>38</v>
      </c>
      <c r="J27" s="26">
        <v>1</v>
      </c>
      <c r="K27" s="26">
        <v>1</v>
      </c>
      <c r="L27" s="26">
        <v>1</v>
      </c>
      <c r="M27" s="16">
        <f t="shared" si="9"/>
        <v>898.4</v>
      </c>
      <c r="N27" s="16">
        <f t="shared" si="1"/>
        <v>306.63</v>
      </c>
      <c r="O27" s="16">
        <f t="shared" si="5"/>
        <v>1205.03</v>
      </c>
      <c r="P27" s="16">
        <f t="shared" si="10"/>
        <v>598.933333333333</v>
      </c>
      <c r="Q27" s="16">
        <f t="shared" si="10"/>
        <v>204.42</v>
      </c>
      <c r="R27" s="27">
        <f t="shared" si="6"/>
        <v>803.353333333333</v>
      </c>
    </row>
    <row r="28" s="3" customFormat="1" ht="22.5" customHeight="1" spans="1:18">
      <c r="A28" s="16">
        <v>23</v>
      </c>
      <c r="B28" s="16" t="s">
        <v>93</v>
      </c>
      <c r="C28" s="16" t="s">
        <v>22</v>
      </c>
      <c r="D28" s="16" t="e">
        <f ca="1" t="shared" si="8"/>
        <v>#VALUE!</v>
      </c>
      <c r="E28" s="17" t="s">
        <v>33</v>
      </c>
      <c r="F28" s="18" t="e">
        <f t="shared" si="7"/>
        <v>#VALUE!</v>
      </c>
      <c r="G28" s="34" t="s">
        <v>94</v>
      </c>
      <c r="H28" s="17" t="s">
        <v>25</v>
      </c>
      <c r="I28" s="16" t="s">
        <v>26</v>
      </c>
      <c r="J28" s="26">
        <v>6</v>
      </c>
      <c r="K28" s="26"/>
      <c r="L28" s="26">
        <v>19</v>
      </c>
      <c r="M28" s="16">
        <f t="shared" si="9"/>
        <v>5390.4</v>
      </c>
      <c r="N28" s="16">
        <f t="shared" si="1"/>
        <v>0</v>
      </c>
      <c r="O28" s="16">
        <f t="shared" si="5"/>
        <v>5390.4</v>
      </c>
      <c r="P28" s="16">
        <f t="shared" si="10"/>
        <v>3593.6</v>
      </c>
      <c r="Q28" s="16">
        <f t="shared" si="10"/>
        <v>0</v>
      </c>
      <c r="R28" s="27">
        <f t="shared" si="6"/>
        <v>3593.6</v>
      </c>
    </row>
    <row r="29" s="3" customFormat="1" ht="22.5" customHeight="1" spans="1:18">
      <c r="A29" s="16">
        <v>24</v>
      </c>
      <c r="B29" s="16" t="s">
        <v>95</v>
      </c>
      <c r="C29" s="16" t="s">
        <v>22</v>
      </c>
      <c r="D29" s="16" t="e">
        <f ca="1" t="shared" si="8"/>
        <v>#VALUE!</v>
      </c>
      <c r="E29" s="17" t="s">
        <v>96</v>
      </c>
      <c r="F29" s="18" t="e">
        <f t="shared" si="7"/>
        <v>#VALUE!</v>
      </c>
      <c r="G29" s="34" t="s">
        <v>97</v>
      </c>
      <c r="H29" s="17" t="s">
        <v>25</v>
      </c>
      <c r="I29" s="16" t="s">
        <v>26</v>
      </c>
      <c r="J29" s="26">
        <v>6</v>
      </c>
      <c r="K29" s="26"/>
      <c r="L29" s="16">
        <v>31</v>
      </c>
      <c r="M29" s="16">
        <f t="shared" si="9"/>
        <v>5390.4</v>
      </c>
      <c r="N29" s="16">
        <f t="shared" si="1"/>
        <v>0</v>
      </c>
      <c r="O29" s="16">
        <f t="shared" si="5"/>
        <v>5390.4</v>
      </c>
      <c r="P29" s="16">
        <f t="shared" si="10"/>
        <v>3593.6</v>
      </c>
      <c r="Q29" s="16">
        <f t="shared" si="10"/>
        <v>0</v>
      </c>
      <c r="R29" s="27">
        <f t="shared" si="6"/>
        <v>3593.6</v>
      </c>
    </row>
    <row r="30" s="3" customFormat="1" ht="22.5" customHeight="1" spans="1:18">
      <c r="A30" s="16">
        <v>25</v>
      </c>
      <c r="B30" s="16" t="s">
        <v>98</v>
      </c>
      <c r="C30" s="16" t="s">
        <v>22</v>
      </c>
      <c r="D30" s="16" t="e">
        <f ca="1" t="shared" si="8"/>
        <v>#VALUE!</v>
      </c>
      <c r="E30" s="17" t="s">
        <v>99</v>
      </c>
      <c r="F30" s="18" t="e">
        <f t="shared" si="7"/>
        <v>#VALUE!</v>
      </c>
      <c r="G30" s="34" t="s">
        <v>100</v>
      </c>
      <c r="H30" s="17" t="s">
        <v>25</v>
      </c>
      <c r="I30" s="16" t="s">
        <v>26</v>
      </c>
      <c r="J30" s="26">
        <v>6</v>
      </c>
      <c r="K30" s="26">
        <v>6</v>
      </c>
      <c r="L30" s="16">
        <v>20</v>
      </c>
      <c r="M30" s="16">
        <f t="shared" si="9"/>
        <v>5390.4</v>
      </c>
      <c r="N30" s="16">
        <f t="shared" si="1"/>
        <v>1839.78</v>
      </c>
      <c r="O30" s="16">
        <f t="shared" si="5"/>
        <v>7230.18</v>
      </c>
      <c r="P30" s="16">
        <f t="shared" si="10"/>
        <v>3593.6</v>
      </c>
      <c r="Q30" s="16">
        <f t="shared" si="10"/>
        <v>1226.52</v>
      </c>
      <c r="R30" s="27">
        <f t="shared" si="6"/>
        <v>4820.12</v>
      </c>
    </row>
    <row r="31" s="3" customFormat="1" ht="24" customHeight="1" spans="1:18">
      <c r="A31" s="16">
        <v>26</v>
      </c>
      <c r="B31" s="16" t="s">
        <v>101</v>
      </c>
      <c r="C31" s="16" t="s">
        <v>22</v>
      </c>
      <c r="D31" s="16" t="e">
        <f ca="1" t="shared" si="8"/>
        <v>#VALUE!</v>
      </c>
      <c r="E31" s="17" t="s">
        <v>102</v>
      </c>
      <c r="F31" s="18" t="e">
        <f t="shared" si="7"/>
        <v>#VALUE!</v>
      </c>
      <c r="G31" s="34" t="s">
        <v>103</v>
      </c>
      <c r="H31" s="17" t="s">
        <v>25</v>
      </c>
      <c r="I31" s="16" t="s">
        <v>26</v>
      </c>
      <c r="J31" s="26">
        <v>6</v>
      </c>
      <c r="K31" s="26">
        <v>6</v>
      </c>
      <c r="L31" s="26">
        <v>17</v>
      </c>
      <c r="M31" s="16">
        <f t="shared" si="9"/>
        <v>5390.4</v>
      </c>
      <c r="N31" s="16">
        <f t="shared" si="1"/>
        <v>1839.78</v>
      </c>
      <c r="O31" s="16">
        <f t="shared" si="5"/>
        <v>7230.18</v>
      </c>
      <c r="P31" s="16">
        <f t="shared" si="10"/>
        <v>3593.6</v>
      </c>
      <c r="Q31" s="16">
        <f t="shared" si="10"/>
        <v>1226.52</v>
      </c>
      <c r="R31" s="27">
        <f t="shared" si="6"/>
        <v>4820.12</v>
      </c>
    </row>
    <row r="32" s="3" customFormat="1" ht="24" customHeight="1" spans="1:18">
      <c r="A32" s="16">
        <v>27</v>
      </c>
      <c r="B32" s="16" t="s">
        <v>104</v>
      </c>
      <c r="C32" s="16" t="s">
        <v>32</v>
      </c>
      <c r="D32" s="16" t="e">
        <f ca="1" t="shared" si="8"/>
        <v>#VALUE!</v>
      </c>
      <c r="E32" s="17" t="s">
        <v>40</v>
      </c>
      <c r="F32" s="18" t="e">
        <f t="shared" si="7"/>
        <v>#VALUE!</v>
      </c>
      <c r="G32" s="36" t="s">
        <v>105</v>
      </c>
      <c r="H32" s="17" t="s">
        <v>25</v>
      </c>
      <c r="I32" s="16" t="s">
        <v>26</v>
      </c>
      <c r="J32" s="26">
        <v>6</v>
      </c>
      <c r="K32" s="26">
        <v>6</v>
      </c>
      <c r="L32" s="26">
        <v>17</v>
      </c>
      <c r="M32" s="16">
        <f t="shared" si="9"/>
        <v>5390.4</v>
      </c>
      <c r="N32" s="16">
        <f t="shared" si="1"/>
        <v>1839.78</v>
      </c>
      <c r="O32" s="16">
        <f t="shared" si="5"/>
        <v>7230.18</v>
      </c>
      <c r="P32" s="16">
        <f t="shared" si="10"/>
        <v>3593.6</v>
      </c>
      <c r="Q32" s="16">
        <f t="shared" si="10"/>
        <v>1226.52</v>
      </c>
      <c r="R32" s="27">
        <f t="shared" si="6"/>
        <v>4820.12</v>
      </c>
    </row>
    <row r="33" s="3" customFormat="1" ht="22.5" customHeight="1" spans="1:18">
      <c r="A33" s="16">
        <v>28</v>
      </c>
      <c r="B33" s="16" t="s">
        <v>106</v>
      </c>
      <c r="C33" s="16" t="s">
        <v>22</v>
      </c>
      <c r="D33" s="16" t="e">
        <f ca="1" t="shared" si="8"/>
        <v>#VALUE!</v>
      </c>
      <c r="E33" s="17" t="s">
        <v>78</v>
      </c>
      <c r="F33" s="18" t="e">
        <f t="shared" si="7"/>
        <v>#VALUE!</v>
      </c>
      <c r="G33" s="34" t="s">
        <v>107</v>
      </c>
      <c r="H33" s="17" t="s">
        <v>25</v>
      </c>
      <c r="I33" s="16" t="s">
        <v>26</v>
      </c>
      <c r="J33" s="26">
        <v>6</v>
      </c>
      <c r="K33" s="26"/>
      <c r="L33" s="16">
        <v>34</v>
      </c>
      <c r="M33" s="16">
        <f t="shared" si="9"/>
        <v>5390.4</v>
      </c>
      <c r="N33" s="16">
        <f t="shared" si="1"/>
        <v>0</v>
      </c>
      <c r="O33" s="16">
        <f t="shared" si="5"/>
        <v>5390.4</v>
      </c>
      <c r="P33" s="16">
        <f t="shared" si="10"/>
        <v>3593.6</v>
      </c>
      <c r="Q33" s="16">
        <f t="shared" si="10"/>
        <v>0</v>
      </c>
      <c r="R33" s="27">
        <f t="shared" si="6"/>
        <v>3593.6</v>
      </c>
    </row>
    <row r="34" s="3" customFormat="1" ht="22.5" customHeight="1" spans="1:18">
      <c r="A34" s="16">
        <v>29</v>
      </c>
      <c r="B34" s="16" t="s">
        <v>108</v>
      </c>
      <c r="C34" s="16" t="s">
        <v>22</v>
      </c>
      <c r="D34" s="16" t="e">
        <f ca="1" t="shared" si="8"/>
        <v>#VALUE!</v>
      </c>
      <c r="E34" s="17" t="s">
        <v>109</v>
      </c>
      <c r="F34" s="18" t="e">
        <f t="shared" si="7"/>
        <v>#VALUE!</v>
      </c>
      <c r="G34" s="34" t="s">
        <v>110</v>
      </c>
      <c r="H34" s="17" t="s">
        <v>25</v>
      </c>
      <c r="I34" s="16" t="s">
        <v>26</v>
      </c>
      <c r="J34" s="26">
        <v>6</v>
      </c>
      <c r="K34" s="26">
        <v>6</v>
      </c>
      <c r="L34" s="26">
        <v>16</v>
      </c>
      <c r="M34" s="16">
        <f t="shared" si="9"/>
        <v>5390.4</v>
      </c>
      <c r="N34" s="16">
        <f t="shared" si="1"/>
        <v>1839.78</v>
      </c>
      <c r="O34" s="16">
        <f t="shared" si="5"/>
        <v>7230.18</v>
      </c>
      <c r="P34" s="16">
        <f t="shared" si="10"/>
        <v>3593.6</v>
      </c>
      <c r="Q34" s="16">
        <f t="shared" si="10"/>
        <v>1226.52</v>
      </c>
      <c r="R34" s="27">
        <f t="shared" si="6"/>
        <v>4820.12</v>
      </c>
    </row>
    <row r="35" s="3" customFormat="1" ht="22.5" customHeight="1" spans="1:18">
      <c r="A35" s="16">
        <v>30</v>
      </c>
      <c r="B35" s="16" t="s">
        <v>111</v>
      </c>
      <c r="C35" s="16" t="s">
        <v>22</v>
      </c>
      <c r="D35" s="16" t="e">
        <f ca="1" t="shared" si="8"/>
        <v>#VALUE!</v>
      </c>
      <c r="E35" s="17" t="s">
        <v>33</v>
      </c>
      <c r="F35" s="18" t="e">
        <f t="shared" si="7"/>
        <v>#VALUE!</v>
      </c>
      <c r="G35" s="34" t="s">
        <v>112</v>
      </c>
      <c r="H35" s="17" t="s">
        <v>25</v>
      </c>
      <c r="I35" s="16" t="s">
        <v>26</v>
      </c>
      <c r="J35" s="26">
        <v>6</v>
      </c>
      <c r="K35" s="26">
        <v>6</v>
      </c>
      <c r="L35" s="26">
        <v>16</v>
      </c>
      <c r="M35" s="16">
        <f t="shared" si="9"/>
        <v>5390.4</v>
      </c>
      <c r="N35" s="16">
        <f t="shared" si="1"/>
        <v>1839.78</v>
      </c>
      <c r="O35" s="16">
        <f t="shared" si="5"/>
        <v>7230.18</v>
      </c>
      <c r="P35" s="16">
        <f t="shared" si="10"/>
        <v>3593.6</v>
      </c>
      <c r="Q35" s="16">
        <f t="shared" si="10"/>
        <v>1226.52</v>
      </c>
      <c r="R35" s="27">
        <f t="shared" si="6"/>
        <v>4820.12</v>
      </c>
    </row>
    <row r="36" s="3" customFormat="1" ht="24" customHeight="1" spans="1:18">
      <c r="A36" s="16">
        <v>31</v>
      </c>
      <c r="B36" s="16" t="s">
        <v>113</v>
      </c>
      <c r="C36" s="16" t="s">
        <v>32</v>
      </c>
      <c r="D36" s="16" t="e">
        <f ca="1" t="shared" si="8"/>
        <v>#VALUE!</v>
      </c>
      <c r="E36" s="17" t="s">
        <v>40</v>
      </c>
      <c r="F36" s="18" t="e">
        <f t="shared" si="7"/>
        <v>#VALUE!</v>
      </c>
      <c r="G36" s="36" t="s">
        <v>114</v>
      </c>
      <c r="H36" s="17" t="s">
        <v>25</v>
      </c>
      <c r="I36" s="16" t="s">
        <v>26</v>
      </c>
      <c r="J36" s="26">
        <v>6</v>
      </c>
      <c r="K36" s="26">
        <v>6</v>
      </c>
      <c r="L36" s="26">
        <v>6</v>
      </c>
      <c r="M36" s="16">
        <f t="shared" si="9"/>
        <v>5390.4</v>
      </c>
      <c r="N36" s="16">
        <f t="shared" si="1"/>
        <v>1839.78</v>
      </c>
      <c r="O36" s="16">
        <f t="shared" si="5"/>
        <v>7230.18</v>
      </c>
      <c r="P36" s="16">
        <f t="shared" si="10"/>
        <v>3593.6</v>
      </c>
      <c r="Q36" s="16">
        <f t="shared" si="10"/>
        <v>1226.52</v>
      </c>
      <c r="R36" s="27">
        <f t="shared" si="6"/>
        <v>4820.12</v>
      </c>
    </row>
    <row r="37" s="3" customFormat="1" ht="22.5" customHeight="1" spans="1:18">
      <c r="A37" s="16">
        <v>32</v>
      </c>
      <c r="B37" s="16" t="s">
        <v>115</v>
      </c>
      <c r="C37" s="16" t="s">
        <v>22</v>
      </c>
      <c r="D37" s="16" t="e">
        <f ca="1" t="shared" si="8"/>
        <v>#VALUE!</v>
      </c>
      <c r="E37" s="17" t="s">
        <v>36</v>
      </c>
      <c r="F37" s="18" t="e">
        <f t="shared" si="7"/>
        <v>#VALUE!</v>
      </c>
      <c r="G37" s="34" t="s">
        <v>116</v>
      </c>
      <c r="H37" s="17" t="s">
        <v>25</v>
      </c>
      <c r="I37" s="16" t="s">
        <v>72</v>
      </c>
      <c r="J37" s="26">
        <v>3</v>
      </c>
      <c r="K37" s="26">
        <v>3</v>
      </c>
      <c r="L37" s="16">
        <v>3</v>
      </c>
      <c r="M37" s="16">
        <f t="shared" si="9"/>
        <v>2695.2</v>
      </c>
      <c r="N37" s="16">
        <f t="shared" si="1"/>
        <v>919.89</v>
      </c>
      <c r="O37" s="16">
        <f t="shared" si="5"/>
        <v>3615.09</v>
      </c>
      <c r="P37" s="16">
        <f t="shared" si="10"/>
        <v>1796.8</v>
      </c>
      <c r="Q37" s="16">
        <f t="shared" si="10"/>
        <v>613.26</v>
      </c>
      <c r="R37" s="27">
        <f t="shared" si="6"/>
        <v>2410.06</v>
      </c>
    </row>
    <row r="38" s="3" customFormat="1" ht="22.5" customHeight="1" spans="1:18">
      <c r="A38" s="16">
        <v>33</v>
      </c>
      <c r="B38" s="16" t="s">
        <v>117</v>
      </c>
      <c r="C38" s="16" t="s">
        <v>22</v>
      </c>
      <c r="D38" s="16" t="e">
        <f ca="1" t="shared" si="8"/>
        <v>#VALUE!</v>
      </c>
      <c r="E38" s="17" t="s">
        <v>118</v>
      </c>
      <c r="F38" s="18" t="e">
        <f t="shared" si="7"/>
        <v>#VALUE!</v>
      </c>
      <c r="G38" s="16" t="s">
        <v>119</v>
      </c>
      <c r="H38" s="17" t="s">
        <v>25</v>
      </c>
      <c r="I38" s="16" t="s">
        <v>26</v>
      </c>
      <c r="J38" s="26">
        <v>6</v>
      </c>
      <c r="K38" s="26">
        <v>6</v>
      </c>
      <c r="L38" s="16">
        <v>6</v>
      </c>
      <c r="M38" s="16">
        <f t="shared" si="9"/>
        <v>5390.4</v>
      </c>
      <c r="N38" s="16">
        <f t="shared" si="1"/>
        <v>1839.78</v>
      </c>
      <c r="O38" s="16">
        <f t="shared" si="5"/>
        <v>7230.18</v>
      </c>
      <c r="P38" s="16">
        <f t="shared" si="10"/>
        <v>3593.6</v>
      </c>
      <c r="Q38" s="16">
        <f t="shared" si="10"/>
        <v>1226.52</v>
      </c>
      <c r="R38" s="27">
        <f t="shared" si="6"/>
        <v>4820.12</v>
      </c>
    </row>
    <row r="39" s="3" customFormat="1" ht="24" customHeight="1" spans="1:18">
      <c r="A39" s="16">
        <v>34</v>
      </c>
      <c r="B39" s="16" t="s">
        <v>120</v>
      </c>
      <c r="C39" s="16" t="s">
        <v>22</v>
      </c>
      <c r="D39" s="16" t="e">
        <f ca="1" t="shared" si="8"/>
        <v>#VALUE!</v>
      </c>
      <c r="E39" s="17" t="s">
        <v>78</v>
      </c>
      <c r="F39" s="18" t="e">
        <f t="shared" si="7"/>
        <v>#VALUE!</v>
      </c>
      <c r="G39" s="34" t="s">
        <v>121</v>
      </c>
      <c r="H39" s="17" t="s">
        <v>25</v>
      </c>
      <c r="I39" s="16" t="s">
        <v>26</v>
      </c>
      <c r="J39" s="26">
        <v>6</v>
      </c>
      <c r="K39" s="26">
        <v>6</v>
      </c>
      <c r="L39" s="26">
        <v>16</v>
      </c>
      <c r="M39" s="16">
        <f t="shared" si="9"/>
        <v>5390.4</v>
      </c>
      <c r="N39" s="16">
        <f t="shared" si="1"/>
        <v>1839.78</v>
      </c>
      <c r="O39" s="16">
        <f t="shared" si="5"/>
        <v>7230.18</v>
      </c>
      <c r="P39" s="16">
        <f t="shared" si="10"/>
        <v>3593.6</v>
      </c>
      <c r="Q39" s="16">
        <f t="shared" si="10"/>
        <v>1226.52</v>
      </c>
      <c r="R39" s="27">
        <f t="shared" si="6"/>
        <v>4820.12</v>
      </c>
    </row>
    <row r="40" s="3" customFormat="1" ht="24" customHeight="1" spans="1:18">
      <c r="A40" s="16">
        <v>35</v>
      </c>
      <c r="B40" s="16" t="s">
        <v>122</v>
      </c>
      <c r="C40" s="16" t="s">
        <v>32</v>
      </c>
      <c r="D40" s="16" t="e">
        <f ca="1" t="shared" si="8"/>
        <v>#VALUE!</v>
      </c>
      <c r="E40" s="17" t="s">
        <v>123</v>
      </c>
      <c r="F40" s="18" t="e">
        <f t="shared" si="7"/>
        <v>#VALUE!</v>
      </c>
      <c r="G40" s="34" t="s">
        <v>124</v>
      </c>
      <c r="H40" s="17" t="s">
        <v>25</v>
      </c>
      <c r="I40" s="16" t="s">
        <v>26</v>
      </c>
      <c r="J40" s="26">
        <v>6</v>
      </c>
      <c r="K40" s="26"/>
      <c r="L40" s="16">
        <v>33</v>
      </c>
      <c r="M40" s="16">
        <f t="shared" si="9"/>
        <v>5390.4</v>
      </c>
      <c r="N40" s="16">
        <f t="shared" si="1"/>
        <v>0</v>
      </c>
      <c r="O40" s="16">
        <f t="shared" si="5"/>
        <v>5390.4</v>
      </c>
      <c r="P40" s="16">
        <f t="shared" si="10"/>
        <v>3593.6</v>
      </c>
      <c r="Q40" s="16">
        <f t="shared" si="10"/>
        <v>0</v>
      </c>
      <c r="R40" s="27">
        <f t="shared" si="6"/>
        <v>3593.6</v>
      </c>
    </row>
    <row r="41" s="3" customFormat="1" ht="22.5" customHeight="1" spans="1:18">
      <c r="A41" s="16">
        <v>36</v>
      </c>
      <c r="B41" s="16" t="s">
        <v>125</v>
      </c>
      <c r="C41" s="16" t="s">
        <v>22</v>
      </c>
      <c r="D41" s="16" t="e">
        <f ca="1" t="shared" si="8"/>
        <v>#VALUE!</v>
      </c>
      <c r="E41" s="17" t="s">
        <v>123</v>
      </c>
      <c r="F41" s="18" t="e">
        <f t="shared" si="7"/>
        <v>#VALUE!</v>
      </c>
      <c r="G41" s="34" t="s">
        <v>126</v>
      </c>
      <c r="H41" s="17" t="s">
        <v>25</v>
      </c>
      <c r="I41" s="16" t="s">
        <v>26</v>
      </c>
      <c r="J41" s="26">
        <v>6</v>
      </c>
      <c r="K41" s="26"/>
      <c r="L41" s="16">
        <v>34</v>
      </c>
      <c r="M41" s="16">
        <f t="shared" si="9"/>
        <v>5390.4</v>
      </c>
      <c r="N41" s="16">
        <f t="shared" si="1"/>
        <v>0</v>
      </c>
      <c r="O41" s="16">
        <f t="shared" si="5"/>
        <v>5390.4</v>
      </c>
      <c r="P41" s="16">
        <f t="shared" si="10"/>
        <v>3593.6</v>
      </c>
      <c r="Q41" s="16">
        <f t="shared" si="10"/>
        <v>0</v>
      </c>
      <c r="R41" s="27">
        <f t="shared" si="6"/>
        <v>3593.6</v>
      </c>
    </row>
    <row r="42" s="3" customFormat="1" ht="22.5" customHeight="1" spans="1:18">
      <c r="A42" s="16">
        <v>37</v>
      </c>
      <c r="B42" s="16" t="s">
        <v>127</v>
      </c>
      <c r="C42" s="16" t="s">
        <v>22</v>
      </c>
      <c r="D42" s="16" t="e">
        <f ca="1" t="shared" si="8"/>
        <v>#VALUE!</v>
      </c>
      <c r="E42" s="17" t="s">
        <v>53</v>
      </c>
      <c r="F42" s="18" t="e">
        <f t="shared" si="7"/>
        <v>#VALUE!</v>
      </c>
      <c r="G42" s="34" t="s">
        <v>128</v>
      </c>
      <c r="H42" s="17" t="s">
        <v>25</v>
      </c>
      <c r="I42" s="16" t="s">
        <v>26</v>
      </c>
      <c r="J42" s="26">
        <v>6</v>
      </c>
      <c r="K42" s="26">
        <v>6</v>
      </c>
      <c r="L42" s="16">
        <v>8</v>
      </c>
      <c r="M42" s="16">
        <f t="shared" si="9"/>
        <v>5390.4</v>
      </c>
      <c r="N42" s="16">
        <f t="shared" si="1"/>
        <v>1839.78</v>
      </c>
      <c r="O42" s="16">
        <f t="shared" si="5"/>
        <v>7230.18</v>
      </c>
      <c r="P42" s="16">
        <f t="shared" si="10"/>
        <v>3593.6</v>
      </c>
      <c r="Q42" s="16">
        <f t="shared" si="10"/>
        <v>1226.52</v>
      </c>
      <c r="R42" s="27">
        <f t="shared" si="6"/>
        <v>4820.12</v>
      </c>
    </row>
    <row r="43" s="3" customFormat="1" ht="24" customHeight="1" spans="1:18">
      <c r="A43" s="16">
        <v>38</v>
      </c>
      <c r="B43" s="16" t="s">
        <v>129</v>
      </c>
      <c r="C43" s="16" t="s">
        <v>32</v>
      </c>
      <c r="D43" s="16" t="e">
        <f ca="1" t="shared" si="8"/>
        <v>#VALUE!</v>
      </c>
      <c r="E43" s="17" t="s">
        <v>40</v>
      </c>
      <c r="F43" s="18" t="e">
        <f t="shared" si="7"/>
        <v>#VALUE!</v>
      </c>
      <c r="G43" s="34" t="s">
        <v>130</v>
      </c>
      <c r="H43" s="17" t="s">
        <v>25</v>
      </c>
      <c r="I43" s="16" t="s">
        <v>26</v>
      </c>
      <c r="J43" s="26">
        <v>6</v>
      </c>
      <c r="K43" s="26">
        <v>6</v>
      </c>
      <c r="L43" s="26">
        <v>28</v>
      </c>
      <c r="M43" s="16">
        <f t="shared" si="9"/>
        <v>5390.4</v>
      </c>
      <c r="N43" s="16">
        <f t="shared" si="1"/>
        <v>1839.78</v>
      </c>
      <c r="O43" s="16">
        <f t="shared" si="5"/>
        <v>7230.18</v>
      </c>
      <c r="P43" s="16">
        <f t="shared" si="10"/>
        <v>3593.6</v>
      </c>
      <c r="Q43" s="16">
        <f t="shared" si="10"/>
        <v>1226.52</v>
      </c>
      <c r="R43" s="27">
        <f t="shared" si="6"/>
        <v>4820.12</v>
      </c>
    </row>
    <row r="44" s="3" customFormat="1" ht="22.5" customHeight="1" spans="1:18">
      <c r="A44" s="16">
        <v>39</v>
      </c>
      <c r="B44" s="16" t="s">
        <v>131</v>
      </c>
      <c r="C44" s="16" t="s">
        <v>32</v>
      </c>
      <c r="D44" s="16" t="e">
        <f ca="1" t="shared" si="8"/>
        <v>#VALUE!</v>
      </c>
      <c r="E44" s="17" t="s">
        <v>46</v>
      </c>
      <c r="F44" s="18" t="e">
        <f t="shared" si="7"/>
        <v>#VALUE!</v>
      </c>
      <c r="G44" s="16" t="s">
        <v>132</v>
      </c>
      <c r="H44" s="17" t="s">
        <v>25</v>
      </c>
      <c r="I44" s="16" t="s">
        <v>26</v>
      </c>
      <c r="J44" s="26">
        <v>6</v>
      </c>
      <c r="K44" s="26">
        <v>6</v>
      </c>
      <c r="L44" s="26">
        <v>15</v>
      </c>
      <c r="M44" s="16">
        <f t="shared" si="9"/>
        <v>5390.4</v>
      </c>
      <c r="N44" s="16">
        <f t="shared" si="1"/>
        <v>1839.78</v>
      </c>
      <c r="O44" s="16">
        <f t="shared" si="5"/>
        <v>7230.18</v>
      </c>
      <c r="P44" s="16">
        <f t="shared" si="10"/>
        <v>3593.6</v>
      </c>
      <c r="Q44" s="16">
        <f t="shared" si="10"/>
        <v>1226.52</v>
      </c>
      <c r="R44" s="27">
        <f t="shared" si="6"/>
        <v>4820.12</v>
      </c>
    </row>
    <row r="45" s="3" customFormat="1" ht="24" customHeight="1" spans="1:18">
      <c r="A45" s="16">
        <v>40</v>
      </c>
      <c r="B45" s="16" t="s">
        <v>133</v>
      </c>
      <c r="C45" s="16" t="s">
        <v>22</v>
      </c>
      <c r="D45" s="16" t="e">
        <f ca="1" t="shared" si="8"/>
        <v>#VALUE!</v>
      </c>
      <c r="E45" s="17" t="s">
        <v>36</v>
      </c>
      <c r="F45" s="18" t="e">
        <f t="shared" si="7"/>
        <v>#VALUE!</v>
      </c>
      <c r="G45" s="16" t="s">
        <v>134</v>
      </c>
      <c r="H45" s="17" t="s">
        <v>25</v>
      </c>
      <c r="I45" s="16" t="s">
        <v>26</v>
      </c>
      <c r="J45" s="26">
        <v>6</v>
      </c>
      <c r="K45" s="26">
        <v>6</v>
      </c>
      <c r="L45" s="26">
        <v>18</v>
      </c>
      <c r="M45" s="16">
        <f t="shared" si="9"/>
        <v>5390.4</v>
      </c>
      <c r="N45" s="16">
        <f t="shared" si="1"/>
        <v>1839.78</v>
      </c>
      <c r="O45" s="16">
        <f t="shared" si="5"/>
        <v>7230.18</v>
      </c>
      <c r="P45" s="16">
        <f t="shared" si="10"/>
        <v>3593.6</v>
      </c>
      <c r="Q45" s="16">
        <f t="shared" si="10"/>
        <v>1226.52</v>
      </c>
      <c r="R45" s="27">
        <f t="shared" si="6"/>
        <v>4820.12</v>
      </c>
    </row>
    <row r="46" s="3" customFormat="1" ht="22.5" customHeight="1" spans="1:18">
      <c r="A46" s="16">
        <v>41</v>
      </c>
      <c r="B46" s="16" t="s">
        <v>135</v>
      </c>
      <c r="C46" s="16" t="s">
        <v>22</v>
      </c>
      <c r="D46" s="16" t="e">
        <f ca="1" t="shared" si="8"/>
        <v>#VALUE!</v>
      </c>
      <c r="E46" s="17" t="s">
        <v>53</v>
      </c>
      <c r="F46" s="18" t="e">
        <f t="shared" si="7"/>
        <v>#VALUE!</v>
      </c>
      <c r="G46" s="34" t="s">
        <v>136</v>
      </c>
      <c r="H46" s="17" t="s">
        <v>25</v>
      </c>
      <c r="I46" s="16" t="s">
        <v>26</v>
      </c>
      <c r="J46" s="26">
        <v>6</v>
      </c>
      <c r="K46" s="26">
        <v>6</v>
      </c>
      <c r="L46" s="16">
        <v>6</v>
      </c>
      <c r="M46" s="16">
        <f t="shared" si="9"/>
        <v>5390.4</v>
      </c>
      <c r="N46" s="16">
        <f t="shared" si="1"/>
        <v>1839.78</v>
      </c>
      <c r="O46" s="16">
        <f t="shared" si="5"/>
        <v>7230.18</v>
      </c>
      <c r="P46" s="16">
        <f t="shared" si="10"/>
        <v>3593.6</v>
      </c>
      <c r="Q46" s="16">
        <f t="shared" si="10"/>
        <v>1226.52</v>
      </c>
      <c r="R46" s="27">
        <f t="shared" si="6"/>
        <v>4820.12</v>
      </c>
    </row>
    <row r="47" s="3" customFormat="1" ht="22.5" customHeight="1" spans="1:18">
      <c r="A47" s="16">
        <v>42</v>
      </c>
      <c r="B47" s="16" t="s">
        <v>137</v>
      </c>
      <c r="C47" s="16" t="s">
        <v>22</v>
      </c>
      <c r="D47" s="16" t="e">
        <f ca="1" t="shared" si="8"/>
        <v>#VALUE!</v>
      </c>
      <c r="E47" s="17" t="s">
        <v>36</v>
      </c>
      <c r="F47" s="18" t="e">
        <f t="shared" si="7"/>
        <v>#VALUE!</v>
      </c>
      <c r="G47" s="34" t="s">
        <v>138</v>
      </c>
      <c r="H47" s="17" t="s">
        <v>25</v>
      </c>
      <c r="I47" s="16" t="s">
        <v>26</v>
      </c>
      <c r="J47" s="26">
        <v>6</v>
      </c>
      <c r="K47" s="26">
        <v>6</v>
      </c>
      <c r="L47" s="16">
        <v>6</v>
      </c>
      <c r="M47" s="16">
        <f t="shared" si="9"/>
        <v>5390.4</v>
      </c>
      <c r="N47" s="16">
        <f t="shared" si="1"/>
        <v>1839.78</v>
      </c>
      <c r="O47" s="16">
        <f t="shared" si="5"/>
        <v>7230.18</v>
      </c>
      <c r="P47" s="16">
        <f t="shared" si="10"/>
        <v>3593.6</v>
      </c>
      <c r="Q47" s="16">
        <f t="shared" si="10"/>
        <v>1226.52</v>
      </c>
      <c r="R47" s="27">
        <f t="shared" si="6"/>
        <v>4820.12</v>
      </c>
    </row>
    <row r="48" s="3" customFormat="1" ht="22.5" customHeight="1" spans="1:18">
      <c r="A48" s="16">
        <v>43</v>
      </c>
      <c r="B48" s="16" t="s">
        <v>139</v>
      </c>
      <c r="C48" s="16" t="s">
        <v>22</v>
      </c>
      <c r="D48" s="16" t="e">
        <f ca="1" t="shared" si="8"/>
        <v>#VALUE!</v>
      </c>
      <c r="E48" s="17" t="s">
        <v>140</v>
      </c>
      <c r="F48" s="18" t="e">
        <f t="shared" si="7"/>
        <v>#VALUE!</v>
      </c>
      <c r="G48" s="34" t="s">
        <v>141</v>
      </c>
      <c r="H48" s="17" t="s">
        <v>25</v>
      </c>
      <c r="I48" s="16" t="s">
        <v>26</v>
      </c>
      <c r="J48" s="26">
        <v>6</v>
      </c>
      <c r="K48" s="26">
        <v>6</v>
      </c>
      <c r="L48" s="16">
        <v>34</v>
      </c>
      <c r="M48" s="16">
        <f t="shared" si="9"/>
        <v>5390.4</v>
      </c>
      <c r="N48" s="16">
        <f t="shared" si="1"/>
        <v>1839.78</v>
      </c>
      <c r="O48" s="16">
        <f t="shared" si="5"/>
        <v>7230.18</v>
      </c>
      <c r="P48" s="16">
        <f t="shared" si="10"/>
        <v>3593.6</v>
      </c>
      <c r="Q48" s="16">
        <f t="shared" si="10"/>
        <v>1226.52</v>
      </c>
      <c r="R48" s="27">
        <f t="shared" si="6"/>
        <v>4820.12</v>
      </c>
    </row>
    <row r="49" s="3" customFormat="1" ht="24" customHeight="1" spans="1:18">
      <c r="A49" s="16">
        <v>44</v>
      </c>
      <c r="B49" s="16" t="s">
        <v>142</v>
      </c>
      <c r="C49" s="16" t="s">
        <v>22</v>
      </c>
      <c r="D49" s="16" t="e">
        <f ca="1" t="shared" si="8"/>
        <v>#VALUE!</v>
      </c>
      <c r="E49" s="17" t="s">
        <v>143</v>
      </c>
      <c r="F49" s="18" t="e">
        <f t="shared" si="7"/>
        <v>#VALUE!</v>
      </c>
      <c r="G49" s="37" t="s">
        <v>144</v>
      </c>
      <c r="H49" s="17" t="s">
        <v>25</v>
      </c>
      <c r="I49" s="16" t="s">
        <v>26</v>
      </c>
      <c r="J49" s="26">
        <v>6</v>
      </c>
      <c r="K49" s="26">
        <v>6</v>
      </c>
      <c r="L49" s="26">
        <v>8</v>
      </c>
      <c r="M49" s="16">
        <f t="shared" si="9"/>
        <v>5390.4</v>
      </c>
      <c r="N49" s="16">
        <f t="shared" si="1"/>
        <v>1839.78</v>
      </c>
      <c r="O49" s="16">
        <f t="shared" si="5"/>
        <v>7230.18</v>
      </c>
      <c r="P49" s="16">
        <f t="shared" si="10"/>
        <v>3593.6</v>
      </c>
      <c r="Q49" s="16">
        <f t="shared" si="10"/>
        <v>1226.52</v>
      </c>
      <c r="R49" s="27">
        <f t="shared" si="6"/>
        <v>4820.12</v>
      </c>
    </row>
    <row r="50" s="3" customFormat="1" ht="24" customHeight="1" spans="1:18">
      <c r="A50" s="16">
        <v>45</v>
      </c>
      <c r="B50" s="16" t="s">
        <v>145</v>
      </c>
      <c r="C50" s="16" t="s">
        <v>32</v>
      </c>
      <c r="D50" s="16" t="e">
        <f ca="1" t="shared" si="8"/>
        <v>#VALUE!</v>
      </c>
      <c r="E50" s="17" t="s">
        <v>140</v>
      </c>
      <c r="F50" s="18" t="e">
        <f t="shared" si="7"/>
        <v>#VALUE!</v>
      </c>
      <c r="G50" s="34" t="s">
        <v>146</v>
      </c>
      <c r="H50" s="17" t="s">
        <v>25</v>
      </c>
      <c r="I50" s="16" t="s">
        <v>26</v>
      </c>
      <c r="J50" s="26">
        <v>6</v>
      </c>
      <c r="K50" s="26">
        <v>6</v>
      </c>
      <c r="L50" s="16">
        <v>8</v>
      </c>
      <c r="M50" s="16">
        <f t="shared" si="9"/>
        <v>5390.4</v>
      </c>
      <c r="N50" s="16">
        <f t="shared" si="1"/>
        <v>1839.78</v>
      </c>
      <c r="O50" s="16">
        <f t="shared" si="5"/>
        <v>7230.18</v>
      </c>
      <c r="P50" s="16">
        <f t="shared" si="10"/>
        <v>3593.6</v>
      </c>
      <c r="Q50" s="16">
        <f t="shared" si="10"/>
        <v>1226.52</v>
      </c>
      <c r="R50" s="27">
        <f t="shared" si="6"/>
        <v>4820.12</v>
      </c>
    </row>
    <row r="51" s="3" customFormat="1" ht="24" customHeight="1" spans="1:18">
      <c r="A51" s="16">
        <v>46</v>
      </c>
      <c r="B51" s="16" t="s">
        <v>147</v>
      </c>
      <c r="C51" s="16" t="s">
        <v>22</v>
      </c>
      <c r="D51" s="16" t="e">
        <f ca="1" t="shared" si="8"/>
        <v>#VALUE!</v>
      </c>
      <c r="E51" s="17" t="s">
        <v>148</v>
      </c>
      <c r="F51" s="18" t="e">
        <f t="shared" si="7"/>
        <v>#VALUE!</v>
      </c>
      <c r="G51" s="34" t="s">
        <v>149</v>
      </c>
      <c r="H51" s="17" t="s">
        <v>25</v>
      </c>
      <c r="I51" s="16" t="s">
        <v>26</v>
      </c>
      <c r="J51" s="26">
        <v>6</v>
      </c>
      <c r="K51" s="26"/>
      <c r="L51" s="16">
        <v>33</v>
      </c>
      <c r="M51" s="16">
        <f t="shared" si="9"/>
        <v>5390.4</v>
      </c>
      <c r="N51" s="16">
        <f t="shared" si="1"/>
        <v>0</v>
      </c>
      <c r="O51" s="16">
        <f t="shared" si="5"/>
        <v>5390.4</v>
      </c>
      <c r="P51" s="16">
        <f t="shared" si="10"/>
        <v>3593.6</v>
      </c>
      <c r="Q51" s="16">
        <f t="shared" si="10"/>
        <v>0</v>
      </c>
      <c r="R51" s="27">
        <f t="shared" si="6"/>
        <v>3593.6</v>
      </c>
    </row>
    <row r="52" s="3" customFormat="1" ht="22.5" customHeight="1" spans="1:18">
      <c r="A52" s="16">
        <v>47</v>
      </c>
      <c r="B52" s="16" t="s">
        <v>150</v>
      </c>
      <c r="C52" s="16" t="s">
        <v>22</v>
      </c>
      <c r="D52" s="16" t="e">
        <f ca="1" t="shared" si="8"/>
        <v>#VALUE!</v>
      </c>
      <c r="E52" s="17" t="s">
        <v>151</v>
      </c>
      <c r="F52" s="18" t="e">
        <f t="shared" si="7"/>
        <v>#VALUE!</v>
      </c>
      <c r="G52" s="34" t="s">
        <v>152</v>
      </c>
      <c r="H52" s="17" t="s">
        <v>25</v>
      </c>
      <c r="I52" s="16" t="s">
        <v>26</v>
      </c>
      <c r="J52" s="26">
        <v>6</v>
      </c>
      <c r="K52" s="26">
        <v>6</v>
      </c>
      <c r="L52" s="26">
        <v>7</v>
      </c>
      <c r="M52" s="16">
        <f t="shared" si="9"/>
        <v>5390.4</v>
      </c>
      <c r="N52" s="16">
        <f t="shared" si="1"/>
        <v>1839.78</v>
      </c>
      <c r="O52" s="16">
        <f t="shared" si="5"/>
        <v>7230.18</v>
      </c>
      <c r="P52" s="16">
        <f t="shared" si="10"/>
        <v>3593.6</v>
      </c>
      <c r="Q52" s="16">
        <f t="shared" si="10"/>
        <v>1226.52</v>
      </c>
      <c r="R52" s="27">
        <f t="shared" si="6"/>
        <v>4820.12</v>
      </c>
    </row>
    <row r="53" s="3" customFormat="1" ht="22.5" customHeight="1" spans="1:18">
      <c r="A53" s="16">
        <v>48</v>
      </c>
      <c r="B53" s="16" t="s">
        <v>153</v>
      </c>
      <c r="C53" s="16" t="s">
        <v>32</v>
      </c>
      <c r="D53" s="16" t="e">
        <f ca="1" t="shared" si="8"/>
        <v>#VALUE!</v>
      </c>
      <c r="E53" s="17" t="s">
        <v>154</v>
      </c>
      <c r="F53" s="18" t="e">
        <f t="shared" si="7"/>
        <v>#VALUE!</v>
      </c>
      <c r="G53" s="34" t="s">
        <v>155</v>
      </c>
      <c r="H53" s="17" t="s">
        <v>25</v>
      </c>
      <c r="I53" s="16" t="s">
        <v>26</v>
      </c>
      <c r="J53" s="26">
        <v>6</v>
      </c>
      <c r="K53" s="26"/>
      <c r="L53" s="26">
        <v>29</v>
      </c>
      <c r="M53" s="16">
        <f t="shared" si="9"/>
        <v>5390.4</v>
      </c>
      <c r="N53" s="16">
        <f t="shared" si="1"/>
        <v>0</v>
      </c>
      <c r="O53" s="16">
        <f t="shared" si="5"/>
        <v>5390.4</v>
      </c>
      <c r="P53" s="16">
        <f t="shared" si="10"/>
        <v>3593.6</v>
      </c>
      <c r="Q53" s="16">
        <f t="shared" si="10"/>
        <v>0</v>
      </c>
      <c r="R53" s="27">
        <f t="shared" si="6"/>
        <v>3593.6</v>
      </c>
    </row>
    <row r="54" s="3" customFormat="1" ht="22.5" customHeight="1" spans="1:18">
      <c r="A54" s="16">
        <v>49</v>
      </c>
      <c r="B54" s="16" t="s">
        <v>156</v>
      </c>
      <c r="C54" s="16" t="s">
        <v>22</v>
      </c>
      <c r="D54" s="16" t="e">
        <f ca="1" t="shared" ref="D54:D70" si="11">YEAR(TODAY())-MID(E54,7,4)</f>
        <v>#VALUE!</v>
      </c>
      <c r="E54" s="17" t="s">
        <v>157</v>
      </c>
      <c r="F54" s="18" t="e">
        <f t="shared" si="7"/>
        <v>#VALUE!</v>
      </c>
      <c r="G54" s="34" t="s">
        <v>158</v>
      </c>
      <c r="H54" s="17" t="s">
        <v>25</v>
      </c>
      <c r="I54" s="16" t="s">
        <v>26</v>
      </c>
      <c r="J54" s="26">
        <v>6</v>
      </c>
      <c r="K54" s="26">
        <v>6</v>
      </c>
      <c r="L54" s="16">
        <v>32</v>
      </c>
      <c r="M54" s="16">
        <f t="shared" ref="M54:M82" si="12">(539.04+359.36)*J54</f>
        <v>5390.4</v>
      </c>
      <c r="N54" s="16">
        <f t="shared" si="1"/>
        <v>1839.78</v>
      </c>
      <c r="O54" s="16">
        <f t="shared" si="5"/>
        <v>7230.18</v>
      </c>
      <c r="P54" s="16">
        <f t="shared" ref="P54:P82" si="13">M54*2/3</f>
        <v>3593.6</v>
      </c>
      <c r="Q54" s="16">
        <f t="shared" ref="Q54:Q82" si="14">N54*2/3</f>
        <v>1226.52</v>
      </c>
      <c r="R54" s="27">
        <f t="shared" si="6"/>
        <v>4820.12</v>
      </c>
    </row>
    <row r="55" s="3" customFormat="1" ht="24" customHeight="1" spans="1:18">
      <c r="A55" s="16">
        <v>50</v>
      </c>
      <c r="B55" s="16" t="s">
        <v>159</v>
      </c>
      <c r="C55" s="16" t="s">
        <v>22</v>
      </c>
      <c r="D55" s="16" t="e">
        <f ca="1" t="shared" si="11"/>
        <v>#VALUE!</v>
      </c>
      <c r="E55" s="17" t="s">
        <v>160</v>
      </c>
      <c r="F55" s="18" t="e">
        <f t="shared" si="7"/>
        <v>#VALUE!</v>
      </c>
      <c r="G55" s="34" t="s">
        <v>161</v>
      </c>
      <c r="H55" s="17" t="s">
        <v>25</v>
      </c>
      <c r="I55" s="16" t="s">
        <v>26</v>
      </c>
      <c r="J55" s="26">
        <v>6</v>
      </c>
      <c r="K55" s="26">
        <v>6</v>
      </c>
      <c r="L55" s="26">
        <v>18</v>
      </c>
      <c r="M55" s="16">
        <f t="shared" si="12"/>
        <v>5390.4</v>
      </c>
      <c r="N55" s="16">
        <f t="shared" si="1"/>
        <v>1839.78</v>
      </c>
      <c r="O55" s="16">
        <f t="shared" si="5"/>
        <v>7230.18</v>
      </c>
      <c r="P55" s="16">
        <f t="shared" si="13"/>
        <v>3593.6</v>
      </c>
      <c r="Q55" s="16">
        <f t="shared" si="14"/>
        <v>1226.52</v>
      </c>
      <c r="R55" s="27">
        <f t="shared" si="6"/>
        <v>4820.12</v>
      </c>
    </row>
    <row r="56" s="2" customFormat="1" ht="22.5" customHeight="1" spans="1:18">
      <c r="A56" s="16">
        <v>51</v>
      </c>
      <c r="B56" s="16" t="s">
        <v>162</v>
      </c>
      <c r="C56" s="16" t="s">
        <v>22</v>
      </c>
      <c r="D56" s="16" t="e">
        <f ca="1" t="shared" si="11"/>
        <v>#VALUE!</v>
      </c>
      <c r="E56" s="17" t="s">
        <v>163</v>
      </c>
      <c r="F56" s="18" t="e">
        <f t="shared" si="7"/>
        <v>#VALUE!</v>
      </c>
      <c r="G56" s="34" t="s">
        <v>164</v>
      </c>
      <c r="H56" s="17" t="s">
        <v>25</v>
      </c>
      <c r="I56" s="16" t="s">
        <v>26</v>
      </c>
      <c r="J56" s="26">
        <v>6</v>
      </c>
      <c r="K56" s="26">
        <v>6</v>
      </c>
      <c r="L56" s="26">
        <v>18</v>
      </c>
      <c r="M56" s="16">
        <f t="shared" si="12"/>
        <v>5390.4</v>
      </c>
      <c r="N56" s="16">
        <f t="shared" si="1"/>
        <v>1839.78</v>
      </c>
      <c r="O56" s="16">
        <f t="shared" si="5"/>
        <v>7230.18</v>
      </c>
      <c r="P56" s="16">
        <f t="shared" si="13"/>
        <v>3593.6</v>
      </c>
      <c r="Q56" s="16">
        <f t="shared" si="14"/>
        <v>1226.52</v>
      </c>
      <c r="R56" s="27">
        <f t="shared" si="6"/>
        <v>4820.12</v>
      </c>
    </row>
    <row r="57" s="3" customFormat="1" ht="22.5" customHeight="1" spans="1:18">
      <c r="A57" s="16">
        <v>52</v>
      </c>
      <c r="B57" s="16" t="s">
        <v>165</v>
      </c>
      <c r="C57" s="16" t="s">
        <v>32</v>
      </c>
      <c r="D57" s="16" t="e">
        <f ca="1" t="shared" si="11"/>
        <v>#VALUE!</v>
      </c>
      <c r="E57" s="17" t="s">
        <v>96</v>
      </c>
      <c r="F57" s="18" t="e">
        <f t="shared" si="7"/>
        <v>#VALUE!</v>
      </c>
      <c r="G57" s="34" t="s">
        <v>166</v>
      </c>
      <c r="H57" s="17" t="s">
        <v>25</v>
      </c>
      <c r="I57" s="16" t="s">
        <v>26</v>
      </c>
      <c r="J57" s="26">
        <v>6</v>
      </c>
      <c r="K57" s="17">
        <v>6</v>
      </c>
      <c r="L57" s="16">
        <v>32</v>
      </c>
      <c r="M57" s="16">
        <f t="shared" si="12"/>
        <v>5390.4</v>
      </c>
      <c r="N57" s="16">
        <f t="shared" si="1"/>
        <v>1839.78</v>
      </c>
      <c r="O57" s="16">
        <f t="shared" si="5"/>
        <v>7230.18</v>
      </c>
      <c r="P57" s="16">
        <f t="shared" si="13"/>
        <v>3593.6</v>
      </c>
      <c r="Q57" s="16">
        <f t="shared" si="14"/>
        <v>1226.52</v>
      </c>
      <c r="R57" s="27">
        <f t="shared" si="6"/>
        <v>4820.12</v>
      </c>
    </row>
    <row r="58" s="3" customFormat="1" ht="24" customHeight="1" spans="1:18">
      <c r="A58" s="16">
        <v>53</v>
      </c>
      <c r="B58" s="16" t="s">
        <v>167</v>
      </c>
      <c r="C58" s="16" t="s">
        <v>22</v>
      </c>
      <c r="D58" s="16" t="e">
        <f ca="1" t="shared" si="11"/>
        <v>#VALUE!</v>
      </c>
      <c r="E58" s="17" t="s">
        <v>168</v>
      </c>
      <c r="F58" s="18" t="e">
        <f t="shared" si="7"/>
        <v>#VALUE!</v>
      </c>
      <c r="G58" s="34" t="s">
        <v>169</v>
      </c>
      <c r="H58" s="17" t="s">
        <v>25</v>
      </c>
      <c r="I58" s="16" t="s">
        <v>26</v>
      </c>
      <c r="J58" s="26">
        <v>6</v>
      </c>
      <c r="K58" s="26">
        <v>6</v>
      </c>
      <c r="L58" s="16">
        <v>31</v>
      </c>
      <c r="M58" s="16">
        <f t="shared" si="12"/>
        <v>5390.4</v>
      </c>
      <c r="N58" s="16">
        <f t="shared" si="1"/>
        <v>1839.78</v>
      </c>
      <c r="O58" s="16">
        <f t="shared" si="5"/>
        <v>7230.18</v>
      </c>
      <c r="P58" s="16">
        <f t="shared" si="13"/>
        <v>3593.6</v>
      </c>
      <c r="Q58" s="16">
        <f t="shared" si="14"/>
        <v>1226.52</v>
      </c>
      <c r="R58" s="27">
        <f t="shared" si="6"/>
        <v>4820.12</v>
      </c>
    </row>
    <row r="59" s="3" customFormat="1" ht="24" customHeight="1" spans="1:18">
      <c r="A59" s="16">
        <v>54</v>
      </c>
      <c r="B59" s="16" t="s">
        <v>170</v>
      </c>
      <c r="C59" s="16" t="s">
        <v>22</v>
      </c>
      <c r="D59" s="16" t="e">
        <f ca="1" t="shared" si="11"/>
        <v>#VALUE!</v>
      </c>
      <c r="E59" s="17" t="s">
        <v>68</v>
      </c>
      <c r="F59" s="18" t="e">
        <f t="shared" si="7"/>
        <v>#VALUE!</v>
      </c>
      <c r="G59" s="34" t="s">
        <v>171</v>
      </c>
      <c r="H59" s="17" t="s">
        <v>25</v>
      </c>
      <c r="I59" s="16" t="s">
        <v>172</v>
      </c>
      <c r="J59" s="26">
        <v>1</v>
      </c>
      <c r="K59" s="26">
        <v>1</v>
      </c>
      <c r="L59" s="16">
        <v>36</v>
      </c>
      <c r="M59" s="16">
        <f t="shared" si="12"/>
        <v>898.4</v>
      </c>
      <c r="N59" s="16">
        <f t="shared" si="1"/>
        <v>306.63</v>
      </c>
      <c r="O59" s="16">
        <f t="shared" si="5"/>
        <v>1205.03</v>
      </c>
      <c r="P59" s="16">
        <f t="shared" si="13"/>
        <v>598.933333333333</v>
      </c>
      <c r="Q59" s="16">
        <f t="shared" si="14"/>
        <v>204.42</v>
      </c>
      <c r="R59" s="27">
        <f t="shared" si="6"/>
        <v>803.353333333333</v>
      </c>
    </row>
    <row r="60" s="3" customFormat="1" ht="22.5" customHeight="1" spans="1:18">
      <c r="A60" s="16">
        <v>55</v>
      </c>
      <c r="B60" s="16" t="s">
        <v>173</v>
      </c>
      <c r="C60" s="16" t="s">
        <v>22</v>
      </c>
      <c r="D60" s="16" t="e">
        <f ca="1" t="shared" si="11"/>
        <v>#VALUE!</v>
      </c>
      <c r="E60" s="17" t="s">
        <v>40</v>
      </c>
      <c r="F60" s="18" t="e">
        <f t="shared" si="7"/>
        <v>#VALUE!</v>
      </c>
      <c r="G60" s="34" t="s">
        <v>174</v>
      </c>
      <c r="H60" s="17" t="s">
        <v>25</v>
      </c>
      <c r="I60" s="16" t="s">
        <v>26</v>
      </c>
      <c r="J60" s="26">
        <v>6</v>
      </c>
      <c r="K60" s="26"/>
      <c r="L60" s="16">
        <v>20</v>
      </c>
      <c r="M60" s="16">
        <f t="shared" si="12"/>
        <v>5390.4</v>
      </c>
      <c r="N60" s="16">
        <f t="shared" si="1"/>
        <v>0</v>
      </c>
      <c r="O60" s="16">
        <f t="shared" si="5"/>
        <v>5390.4</v>
      </c>
      <c r="P60" s="16">
        <f t="shared" si="13"/>
        <v>3593.6</v>
      </c>
      <c r="Q60" s="16">
        <f t="shared" si="14"/>
        <v>0</v>
      </c>
      <c r="R60" s="27">
        <f t="shared" si="6"/>
        <v>3593.6</v>
      </c>
    </row>
    <row r="61" s="3" customFormat="1" ht="22.5" customHeight="1" spans="1:18">
      <c r="A61" s="16">
        <v>56</v>
      </c>
      <c r="B61" s="16" t="s">
        <v>175</v>
      </c>
      <c r="C61" s="16" t="s">
        <v>22</v>
      </c>
      <c r="D61" s="16" t="e">
        <f ca="1" t="shared" si="11"/>
        <v>#VALUE!</v>
      </c>
      <c r="E61" s="17" t="s">
        <v>78</v>
      </c>
      <c r="F61" s="18" t="e">
        <f t="shared" si="7"/>
        <v>#VALUE!</v>
      </c>
      <c r="G61" s="34" t="s">
        <v>176</v>
      </c>
      <c r="H61" s="17" t="s">
        <v>25</v>
      </c>
      <c r="I61" s="16" t="s">
        <v>38</v>
      </c>
      <c r="J61" s="26">
        <v>1</v>
      </c>
      <c r="K61" s="26">
        <v>1</v>
      </c>
      <c r="L61" s="16">
        <v>1</v>
      </c>
      <c r="M61" s="16">
        <f t="shared" si="12"/>
        <v>898.4</v>
      </c>
      <c r="N61" s="16">
        <f t="shared" si="1"/>
        <v>306.63</v>
      </c>
      <c r="O61" s="16">
        <f t="shared" si="5"/>
        <v>1205.03</v>
      </c>
      <c r="P61" s="16">
        <f t="shared" si="13"/>
        <v>598.933333333333</v>
      </c>
      <c r="Q61" s="16">
        <f t="shared" si="14"/>
        <v>204.42</v>
      </c>
      <c r="R61" s="27">
        <f t="shared" si="6"/>
        <v>803.353333333333</v>
      </c>
    </row>
    <row r="62" s="3" customFormat="1" ht="22.5" customHeight="1" spans="1:18">
      <c r="A62" s="16">
        <v>57</v>
      </c>
      <c r="B62" s="16" t="s">
        <v>177</v>
      </c>
      <c r="C62" s="16" t="s">
        <v>32</v>
      </c>
      <c r="D62" s="16" t="e">
        <f ca="1" t="shared" si="11"/>
        <v>#VALUE!</v>
      </c>
      <c r="E62" s="17" t="s">
        <v>178</v>
      </c>
      <c r="F62" s="18" t="e">
        <f t="shared" si="7"/>
        <v>#VALUE!</v>
      </c>
      <c r="G62" s="34" t="s">
        <v>179</v>
      </c>
      <c r="H62" s="17" t="s">
        <v>25</v>
      </c>
      <c r="I62" s="16" t="s">
        <v>26</v>
      </c>
      <c r="J62" s="26">
        <v>6</v>
      </c>
      <c r="K62" s="26">
        <v>6</v>
      </c>
      <c r="L62" s="26">
        <v>13</v>
      </c>
      <c r="M62" s="16">
        <f t="shared" si="12"/>
        <v>5390.4</v>
      </c>
      <c r="N62" s="16">
        <f t="shared" si="1"/>
        <v>1839.78</v>
      </c>
      <c r="O62" s="16">
        <f t="shared" si="5"/>
        <v>7230.18</v>
      </c>
      <c r="P62" s="16">
        <f t="shared" si="13"/>
        <v>3593.6</v>
      </c>
      <c r="Q62" s="16">
        <f t="shared" si="14"/>
        <v>1226.52</v>
      </c>
      <c r="R62" s="27">
        <f t="shared" si="6"/>
        <v>4820.12</v>
      </c>
    </row>
    <row r="63" s="3" customFormat="1" ht="24" customHeight="1" spans="1:18">
      <c r="A63" s="16">
        <v>58</v>
      </c>
      <c r="B63" s="16" t="s">
        <v>180</v>
      </c>
      <c r="C63" s="16" t="s">
        <v>22</v>
      </c>
      <c r="D63" s="16" t="e">
        <f ca="1" t="shared" si="11"/>
        <v>#VALUE!</v>
      </c>
      <c r="E63" s="17" t="s">
        <v>154</v>
      </c>
      <c r="F63" s="18" t="e">
        <f t="shared" si="7"/>
        <v>#VALUE!</v>
      </c>
      <c r="G63" s="34" t="s">
        <v>181</v>
      </c>
      <c r="H63" s="17" t="s">
        <v>25</v>
      </c>
      <c r="I63" s="16" t="s">
        <v>172</v>
      </c>
      <c r="J63" s="26">
        <v>1</v>
      </c>
      <c r="K63" s="26"/>
      <c r="L63" s="16">
        <v>36</v>
      </c>
      <c r="M63" s="16">
        <f t="shared" si="12"/>
        <v>898.4</v>
      </c>
      <c r="N63" s="16">
        <f t="shared" si="1"/>
        <v>0</v>
      </c>
      <c r="O63" s="16">
        <f t="shared" si="5"/>
        <v>898.4</v>
      </c>
      <c r="P63" s="16">
        <f t="shared" si="13"/>
        <v>598.933333333333</v>
      </c>
      <c r="Q63" s="16">
        <f t="shared" si="14"/>
        <v>0</v>
      </c>
      <c r="R63" s="27">
        <f t="shared" si="6"/>
        <v>598.933333333333</v>
      </c>
    </row>
    <row r="64" s="3" customFormat="1" ht="22.5" customHeight="1" spans="1:18">
      <c r="A64" s="16">
        <v>59</v>
      </c>
      <c r="B64" s="16" t="s">
        <v>182</v>
      </c>
      <c r="C64" s="16" t="s">
        <v>22</v>
      </c>
      <c r="D64" s="16" t="e">
        <f ca="1" t="shared" si="11"/>
        <v>#VALUE!</v>
      </c>
      <c r="E64" s="17" t="s">
        <v>154</v>
      </c>
      <c r="F64" s="18" t="e">
        <f t="shared" si="7"/>
        <v>#VALUE!</v>
      </c>
      <c r="G64" s="16" t="s">
        <v>183</v>
      </c>
      <c r="H64" s="17" t="s">
        <v>25</v>
      </c>
      <c r="I64" s="16" t="s">
        <v>26</v>
      </c>
      <c r="J64" s="26">
        <v>6</v>
      </c>
      <c r="K64" s="26">
        <v>6</v>
      </c>
      <c r="L64" s="26">
        <v>16</v>
      </c>
      <c r="M64" s="16">
        <f t="shared" si="12"/>
        <v>5390.4</v>
      </c>
      <c r="N64" s="16">
        <f t="shared" si="1"/>
        <v>1839.78</v>
      </c>
      <c r="O64" s="16">
        <f t="shared" si="5"/>
        <v>7230.18</v>
      </c>
      <c r="P64" s="16">
        <f t="shared" si="13"/>
        <v>3593.6</v>
      </c>
      <c r="Q64" s="16">
        <f t="shared" si="14"/>
        <v>1226.52</v>
      </c>
      <c r="R64" s="27">
        <f t="shared" si="6"/>
        <v>4820.12</v>
      </c>
    </row>
    <row r="65" s="3" customFormat="1" ht="24" customHeight="1" spans="1:18">
      <c r="A65" s="16">
        <v>60</v>
      </c>
      <c r="B65" s="16" t="s">
        <v>184</v>
      </c>
      <c r="C65" s="16" t="s">
        <v>22</v>
      </c>
      <c r="D65" s="16" t="e">
        <f ca="1" t="shared" si="11"/>
        <v>#VALUE!</v>
      </c>
      <c r="E65" s="17" t="s">
        <v>59</v>
      </c>
      <c r="F65" s="18" t="e">
        <f t="shared" si="7"/>
        <v>#VALUE!</v>
      </c>
      <c r="G65" s="37" t="s">
        <v>185</v>
      </c>
      <c r="H65" s="17" t="s">
        <v>25</v>
      </c>
      <c r="I65" s="16" t="s">
        <v>51</v>
      </c>
      <c r="J65" s="26">
        <v>4</v>
      </c>
      <c r="K65" s="26">
        <v>4</v>
      </c>
      <c r="L65" s="16">
        <v>4</v>
      </c>
      <c r="M65" s="16">
        <f t="shared" si="12"/>
        <v>3593.6</v>
      </c>
      <c r="N65" s="16">
        <f t="shared" si="1"/>
        <v>1226.52</v>
      </c>
      <c r="O65" s="16">
        <f t="shared" si="5"/>
        <v>4820.12</v>
      </c>
      <c r="P65" s="16">
        <f t="shared" si="13"/>
        <v>2395.73333333333</v>
      </c>
      <c r="Q65" s="16">
        <f t="shared" si="14"/>
        <v>817.68</v>
      </c>
      <c r="R65" s="27">
        <f t="shared" si="6"/>
        <v>3213.41333333333</v>
      </c>
    </row>
    <row r="66" s="3" customFormat="1" ht="22.5" customHeight="1" spans="1:18">
      <c r="A66" s="16">
        <v>61</v>
      </c>
      <c r="B66" s="16" t="s">
        <v>186</v>
      </c>
      <c r="C66" s="16" t="s">
        <v>32</v>
      </c>
      <c r="D66" s="16" t="e">
        <f ca="1" t="shared" si="11"/>
        <v>#VALUE!</v>
      </c>
      <c r="E66" s="17" t="s">
        <v>187</v>
      </c>
      <c r="F66" s="18" t="e">
        <f t="shared" si="7"/>
        <v>#VALUE!</v>
      </c>
      <c r="G66" s="34" t="s">
        <v>188</v>
      </c>
      <c r="H66" s="17" t="s">
        <v>25</v>
      </c>
      <c r="I66" s="16" t="s">
        <v>26</v>
      </c>
      <c r="J66" s="26">
        <v>6</v>
      </c>
      <c r="K66" s="26">
        <v>6</v>
      </c>
      <c r="L66" s="16">
        <v>19</v>
      </c>
      <c r="M66" s="16">
        <f t="shared" si="12"/>
        <v>5390.4</v>
      </c>
      <c r="N66" s="16">
        <f t="shared" si="1"/>
        <v>1839.78</v>
      </c>
      <c r="O66" s="16">
        <f t="shared" si="5"/>
        <v>7230.18</v>
      </c>
      <c r="P66" s="16">
        <f t="shared" si="13"/>
        <v>3593.6</v>
      </c>
      <c r="Q66" s="16">
        <f t="shared" si="14"/>
        <v>1226.52</v>
      </c>
      <c r="R66" s="27">
        <f t="shared" si="6"/>
        <v>4820.12</v>
      </c>
    </row>
    <row r="67" s="3" customFormat="1" ht="22.5" customHeight="1" spans="1:18">
      <c r="A67" s="16">
        <v>62</v>
      </c>
      <c r="B67" s="16" t="s">
        <v>189</v>
      </c>
      <c r="C67" s="16" t="s">
        <v>32</v>
      </c>
      <c r="D67" s="16" t="e">
        <f ca="1" t="shared" si="11"/>
        <v>#VALUE!</v>
      </c>
      <c r="E67" s="17" t="s">
        <v>157</v>
      </c>
      <c r="F67" s="18" t="e">
        <f t="shared" si="7"/>
        <v>#VALUE!</v>
      </c>
      <c r="G67" s="34" t="s">
        <v>190</v>
      </c>
      <c r="H67" s="17" t="s">
        <v>25</v>
      </c>
      <c r="I67" s="16" t="s">
        <v>30</v>
      </c>
      <c r="J67" s="26">
        <v>2</v>
      </c>
      <c r="K67" s="26">
        <v>2</v>
      </c>
      <c r="L67" s="16">
        <v>2</v>
      </c>
      <c r="M67" s="16">
        <f t="shared" si="12"/>
        <v>1796.8</v>
      </c>
      <c r="N67" s="16">
        <f t="shared" si="1"/>
        <v>613.26</v>
      </c>
      <c r="O67" s="16">
        <f t="shared" si="5"/>
        <v>2410.06</v>
      </c>
      <c r="P67" s="16">
        <f t="shared" si="13"/>
        <v>1197.86666666667</v>
      </c>
      <c r="Q67" s="16">
        <f t="shared" si="14"/>
        <v>408.84</v>
      </c>
      <c r="R67" s="27">
        <f t="shared" si="6"/>
        <v>1606.70666666667</v>
      </c>
    </row>
    <row r="68" s="3" customFormat="1" ht="22.5" customHeight="1" spans="1:18">
      <c r="A68" s="16">
        <v>63</v>
      </c>
      <c r="B68" s="16" t="s">
        <v>191</v>
      </c>
      <c r="C68" s="16" t="s">
        <v>32</v>
      </c>
      <c r="D68" s="16" t="e">
        <f ca="1" t="shared" si="11"/>
        <v>#VALUE!</v>
      </c>
      <c r="E68" s="17" t="s">
        <v>68</v>
      </c>
      <c r="F68" s="18" t="e">
        <f t="shared" si="7"/>
        <v>#VALUE!</v>
      </c>
      <c r="G68" s="34" t="s">
        <v>192</v>
      </c>
      <c r="H68" s="17" t="s">
        <v>25</v>
      </c>
      <c r="I68" s="16" t="s">
        <v>26</v>
      </c>
      <c r="J68" s="26">
        <v>6</v>
      </c>
      <c r="K68" s="26">
        <v>6</v>
      </c>
      <c r="L68" s="16">
        <v>11</v>
      </c>
      <c r="M68" s="16">
        <f t="shared" si="12"/>
        <v>5390.4</v>
      </c>
      <c r="N68" s="16">
        <f t="shared" ref="N68:N82" si="15">K68*306.63</f>
        <v>1839.78</v>
      </c>
      <c r="O68" s="16">
        <f t="shared" si="5"/>
        <v>7230.18</v>
      </c>
      <c r="P68" s="16">
        <f t="shared" si="13"/>
        <v>3593.6</v>
      </c>
      <c r="Q68" s="16">
        <f t="shared" si="14"/>
        <v>1226.52</v>
      </c>
      <c r="R68" s="27">
        <f t="shared" si="6"/>
        <v>4820.12</v>
      </c>
    </row>
    <row r="69" s="3" customFormat="1" ht="22.5" customHeight="1" spans="1:18">
      <c r="A69" s="16">
        <v>64</v>
      </c>
      <c r="B69" s="16" t="s">
        <v>193</v>
      </c>
      <c r="C69" s="16" t="s">
        <v>22</v>
      </c>
      <c r="D69" s="16" t="e">
        <f ca="1" t="shared" si="11"/>
        <v>#VALUE!</v>
      </c>
      <c r="E69" s="17" t="s">
        <v>40</v>
      </c>
      <c r="F69" s="18" t="e">
        <f t="shared" si="7"/>
        <v>#VALUE!</v>
      </c>
      <c r="G69" s="34" t="s">
        <v>194</v>
      </c>
      <c r="H69" s="17" t="s">
        <v>25</v>
      </c>
      <c r="I69" s="16" t="s">
        <v>26</v>
      </c>
      <c r="J69" s="26">
        <v>6</v>
      </c>
      <c r="K69" s="26">
        <v>6</v>
      </c>
      <c r="L69" s="16">
        <v>33</v>
      </c>
      <c r="M69" s="16">
        <f t="shared" si="12"/>
        <v>5390.4</v>
      </c>
      <c r="N69" s="16">
        <f t="shared" si="15"/>
        <v>1839.78</v>
      </c>
      <c r="O69" s="16">
        <f t="shared" ref="O69:O82" si="16">SUM(M69:N69)</f>
        <v>7230.18</v>
      </c>
      <c r="P69" s="16">
        <f t="shared" si="13"/>
        <v>3593.6</v>
      </c>
      <c r="Q69" s="16">
        <f t="shared" si="14"/>
        <v>1226.52</v>
      </c>
      <c r="R69" s="27">
        <f t="shared" ref="R69:R82" si="17">SUM(P69:Q69)</f>
        <v>4820.12</v>
      </c>
    </row>
    <row r="70" s="3" customFormat="1" ht="22.5" customHeight="1" spans="1:18">
      <c r="A70" s="16">
        <v>65</v>
      </c>
      <c r="B70" s="16" t="s">
        <v>195</v>
      </c>
      <c r="C70" s="16" t="s">
        <v>32</v>
      </c>
      <c r="D70" s="16" t="e">
        <f ca="1" t="shared" si="11"/>
        <v>#VALUE!</v>
      </c>
      <c r="E70" s="17" t="s">
        <v>196</v>
      </c>
      <c r="F70" s="18" t="e">
        <f t="shared" si="7"/>
        <v>#VALUE!</v>
      </c>
      <c r="G70" s="34" t="s">
        <v>197</v>
      </c>
      <c r="H70" s="17" t="s">
        <v>25</v>
      </c>
      <c r="I70" s="16" t="s">
        <v>26</v>
      </c>
      <c r="J70" s="26">
        <v>6</v>
      </c>
      <c r="K70" s="26">
        <v>6</v>
      </c>
      <c r="L70" s="16">
        <v>12</v>
      </c>
      <c r="M70" s="16">
        <f t="shared" si="12"/>
        <v>5390.4</v>
      </c>
      <c r="N70" s="16">
        <f t="shared" si="15"/>
        <v>1839.78</v>
      </c>
      <c r="O70" s="16">
        <f t="shared" si="16"/>
        <v>7230.18</v>
      </c>
      <c r="P70" s="16">
        <f t="shared" si="13"/>
        <v>3593.6</v>
      </c>
      <c r="Q70" s="16">
        <f t="shared" si="14"/>
        <v>1226.52</v>
      </c>
      <c r="R70" s="27">
        <f t="shared" si="17"/>
        <v>4820.12</v>
      </c>
    </row>
    <row r="71" s="3" customFormat="1" ht="22.5" customHeight="1" spans="1:18">
      <c r="A71" s="16">
        <v>66</v>
      </c>
      <c r="B71" s="16" t="s">
        <v>198</v>
      </c>
      <c r="C71" s="16"/>
      <c r="D71" s="16"/>
      <c r="E71" s="17" t="s">
        <v>140</v>
      </c>
      <c r="F71" s="18"/>
      <c r="G71" s="16"/>
      <c r="H71" s="17" t="s">
        <v>25</v>
      </c>
      <c r="I71" s="16" t="s">
        <v>26</v>
      </c>
      <c r="J71" s="26">
        <v>6</v>
      </c>
      <c r="K71" s="26">
        <v>6</v>
      </c>
      <c r="L71" s="26">
        <v>17</v>
      </c>
      <c r="M71" s="16">
        <f t="shared" si="12"/>
        <v>5390.4</v>
      </c>
      <c r="N71" s="16">
        <f t="shared" si="15"/>
        <v>1839.78</v>
      </c>
      <c r="O71" s="16">
        <f t="shared" si="16"/>
        <v>7230.18</v>
      </c>
      <c r="P71" s="16">
        <f t="shared" si="13"/>
        <v>3593.6</v>
      </c>
      <c r="Q71" s="16">
        <f t="shared" si="14"/>
        <v>1226.52</v>
      </c>
      <c r="R71" s="27">
        <f t="shared" si="17"/>
        <v>4820.12</v>
      </c>
    </row>
    <row r="72" s="3" customFormat="1" ht="22.5" customHeight="1" spans="1:18">
      <c r="A72" s="16">
        <v>67</v>
      </c>
      <c r="B72" s="16" t="s">
        <v>199</v>
      </c>
      <c r="C72" s="16"/>
      <c r="D72" s="16"/>
      <c r="E72" s="17" t="s">
        <v>200</v>
      </c>
      <c r="F72" s="18"/>
      <c r="G72" s="16"/>
      <c r="H72" s="17" t="s">
        <v>25</v>
      </c>
      <c r="I72" s="16" t="s">
        <v>26</v>
      </c>
      <c r="J72" s="26">
        <v>6</v>
      </c>
      <c r="K72" s="26"/>
      <c r="L72" s="16">
        <v>30</v>
      </c>
      <c r="M72" s="16">
        <f t="shared" si="12"/>
        <v>5390.4</v>
      </c>
      <c r="N72" s="16">
        <f t="shared" si="15"/>
        <v>0</v>
      </c>
      <c r="O72" s="16">
        <f t="shared" si="16"/>
        <v>5390.4</v>
      </c>
      <c r="P72" s="16">
        <f t="shared" si="13"/>
        <v>3593.6</v>
      </c>
      <c r="Q72" s="16">
        <f t="shared" si="14"/>
        <v>0</v>
      </c>
      <c r="R72" s="27">
        <f t="shared" si="17"/>
        <v>3593.6</v>
      </c>
    </row>
    <row r="73" s="3" customFormat="1" ht="22.5" customHeight="1" spans="1:18">
      <c r="A73" s="16">
        <v>68</v>
      </c>
      <c r="B73" s="16" t="s">
        <v>201</v>
      </c>
      <c r="C73" s="16"/>
      <c r="D73" s="16"/>
      <c r="E73" s="17" t="s">
        <v>202</v>
      </c>
      <c r="F73" s="18"/>
      <c r="G73" s="16"/>
      <c r="H73" s="17" t="s">
        <v>25</v>
      </c>
      <c r="I73" s="16" t="s">
        <v>51</v>
      </c>
      <c r="J73" s="26">
        <v>4</v>
      </c>
      <c r="K73" s="26">
        <v>4</v>
      </c>
      <c r="L73" s="17">
        <v>4</v>
      </c>
      <c r="M73" s="16">
        <f t="shared" si="12"/>
        <v>3593.6</v>
      </c>
      <c r="N73" s="16">
        <f t="shared" si="15"/>
        <v>1226.52</v>
      </c>
      <c r="O73" s="16">
        <f t="shared" si="16"/>
        <v>4820.12</v>
      </c>
      <c r="P73" s="16">
        <f t="shared" si="13"/>
        <v>2395.73333333333</v>
      </c>
      <c r="Q73" s="16">
        <f t="shared" si="14"/>
        <v>817.68</v>
      </c>
      <c r="R73" s="27">
        <f t="shared" si="17"/>
        <v>3213.41333333333</v>
      </c>
    </row>
    <row r="74" s="3" customFormat="1" ht="22.5" customHeight="1" spans="1:18">
      <c r="A74" s="16">
        <v>69</v>
      </c>
      <c r="B74" s="16" t="s">
        <v>203</v>
      </c>
      <c r="C74" s="16"/>
      <c r="D74" s="16"/>
      <c r="E74" s="17" t="s">
        <v>36</v>
      </c>
      <c r="F74" s="18"/>
      <c r="G74" s="16"/>
      <c r="H74" s="17" t="s">
        <v>25</v>
      </c>
      <c r="I74" s="16" t="s">
        <v>26</v>
      </c>
      <c r="J74" s="26">
        <v>6</v>
      </c>
      <c r="K74" s="26">
        <v>6</v>
      </c>
      <c r="L74" s="26">
        <v>18</v>
      </c>
      <c r="M74" s="16">
        <f t="shared" si="12"/>
        <v>5390.4</v>
      </c>
      <c r="N74" s="16">
        <f t="shared" si="15"/>
        <v>1839.78</v>
      </c>
      <c r="O74" s="16">
        <f t="shared" si="16"/>
        <v>7230.18</v>
      </c>
      <c r="P74" s="16">
        <f t="shared" si="13"/>
        <v>3593.6</v>
      </c>
      <c r="Q74" s="16">
        <f t="shared" si="14"/>
        <v>1226.52</v>
      </c>
      <c r="R74" s="27">
        <f t="shared" si="17"/>
        <v>4820.12</v>
      </c>
    </row>
    <row r="75" s="3" customFormat="1" ht="22.5" customHeight="1" spans="1:18">
      <c r="A75" s="16">
        <v>70</v>
      </c>
      <c r="B75" s="16" t="s">
        <v>204</v>
      </c>
      <c r="C75" s="16"/>
      <c r="D75" s="16"/>
      <c r="E75" s="17" t="s">
        <v>23</v>
      </c>
      <c r="F75" s="18"/>
      <c r="G75" s="16"/>
      <c r="H75" s="17" t="s">
        <v>25</v>
      </c>
      <c r="I75" s="16" t="s">
        <v>26</v>
      </c>
      <c r="J75" s="26">
        <v>6</v>
      </c>
      <c r="K75" s="26"/>
      <c r="L75" s="16">
        <v>30</v>
      </c>
      <c r="M75" s="16">
        <f t="shared" si="12"/>
        <v>5390.4</v>
      </c>
      <c r="N75" s="16">
        <f t="shared" si="15"/>
        <v>0</v>
      </c>
      <c r="O75" s="16">
        <f t="shared" si="16"/>
        <v>5390.4</v>
      </c>
      <c r="P75" s="16">
        <f t="shared" si="13"/>
        <v>3593.6</v>
      </c>
      <c r="Q75" s="16">
        <f t="shared" si="14"/>
        <v>0</v>
      </c>
      <c r="R75" s="27">
        <f t="shared" si="17"/>
        <v>3593.6</v>
      </c>
    </row>
    <row r="76" s="3" customFormat="1" ht="22.5" customHeight="1" spans="1:18">
      <c r="A76" s="16">
        <v>71</v>
      </c>
      <c r="B76" s="16" t="s">
        <v>205</v>
      </c>
      <c r="C76" s="16"/>
      <c r="D76" s="16"/>
      <c r="E76" s="17" t="s">
        <v>59</v>
      </c>
      <c r="F76" s="18"/>
      <c r="G76" s="16"/>
      <c r="H76" s="17" t="s">
        <v>25</v>
      </c>
      <c r="I76" s="16" t="s">
        <v>26</v>
      </c>
      <c r="J76" s="26">
        <v>6</v>
      </c>
      <c r="K76" s="26"/>
      <c r="L76" s="26">
        <v>22</v>
      </c>
      <c r="M76" s="16">
        <f t="shared" si="12"/>
        <v>5390.4</v>
      </c>
      <c r="N76" s="16">
        <f t="shared" si="15"/>
        <v>0</v>
      </c>
      <c r="O76" s="16">
        <f t="shared" si="16"/>
        <v>5390.4</v>
      </c>
      <c r="P76" s="16">
        <f t="shared" si="13"/>
        <v>3593.6</v>
      </c>
      <c r="Q76" s="16">
        <f t="shared" si="14"/>
        <v>0</v>
      </c>
      <c r="R76" s="27">
        <f t="shared" si="17"/>
        <v>3593.6</v>
      </c>
    </row>
    <row r="77" s="3" customFormat="1" ht="22.5" customHeight="1" spans="1:18">
      <c r="A77" s="16">
        <v>72</v>
      </c>
      <c r="B77" s="16" t="s">
        <v>206</v>
      </c>
      <c r="C77" s="16"/>
      <c r="D77" s="16"/>
      <c r="E77" s="17" t="s">
        <v>46</v>
      </c>
      <c r="F77" s="18"/>
      <c r="G77" s="16"/>
      <c r="H77" s="17" t="s">
        <v>25</v>
      </c>
      <c r="I77" s="16" t="s">
        <v>26</v>
      </c>
      <c r="J77" s="26">
        <v>6</v>
      </c>
      <c r="K77" s="26"/>
      <c r="L77" s="16">
        <v>34</v>
      </c>
      <c r="M77" s="16">
        <f t="shared" si="12"/>
        <v>5390.4</v>
      </c>
      <c r="N77" s="16">
        <f t="shared" si="15"/>
        <v>0</v>
      </c>
      <c r="O77" s="16">
        <f t="shared" si="16"/>
        <v>5390.4</v>
      </c>
      <c r="P77" s="16">
        <f t="shared" si="13"/>
        <v>3593.6</v>
      </c>
      <c r="Q77" s="16">
        <f t="shared" si="14"/>
        <v>0</v>
      </c>
      <c r="R77" s="27">
        <f t="shared" si="17"/>
        <v>3593.6</v>
      </c>
    </row>
    <row r="78" s="3" customFormat="1" ht="22.5" customHeight="1" spans="1:18">
      <c r="A78" s="16">
        <v>73</v>
      </c>
      <c r="B78" s="16" t="s">
        <v>207</v>
      </c>
      <c r="C78" s="16"/>
      <c r="D78" s="16"/>
      <c r="E78" s="17" t="s">
        <v>99</v>
      </c>
      <c r="F78" s="18"/>
      <c r="G78" s="16"/>
      <c r="H78" s="17" t="s">
        <v>25</v>
      </c>
      <c r="I78" s="16" t="s">
        <v>26</v>
      </c>
      <c r="J78" s="26">
        <v>6</v>
      </c>
      <c r="K78" s="26">
        <v>6</v>
      </c>
      <c r="L78" s="16">
        <v>19</v>
      </c>
      <c r="M78" s="16">
        <f t="shared" si="12"/>
        <v>5390.4</v>
      </c>
      <c r="N78" s="16">
        <f t="shared" si="15"/>
        <v>1839.78</v>
      </c>
      <c r="O78" s="16">
        <f t="shared" si="16"/>
        <v>7230.18</v>
      </c>
      <c r="P78" s="16">
        <f t="shared" si="13"/>
        <v>3593.6</v>
      </c>
      <c r="Q78" s="16">
        <f t="shared" si="14"/>
        <v>1226.52</v>
      </c>
      <c r="R78" s="27">
        <f t="shared" si="17"/>
        <v>4820.12</v>
      </c>
    </row>
    <row r="79" s="3" customFormat="1" ht="22.5" customHeight="1" spans="1:18">
      <c r="A79" s="16">
        <v>74</v>
      </c>
      <c r="B79" s="16" t="s">
        <v>208</v>
      </c>
      <c r="C79" s="16"/>
      <c r="D79" s="16"/>
      <c r="E79" s="17" t="s">
        <v>209</v>
      </c>
      <c r="F79" s="18"/>
      <c r="G79" s="16"/>
      <c r="H79" s="17" t="s">
        <v>25</v>
      </c>
      <c r="I79" s="16" t="s">
        <v>210</v>
      </c>
      <c r="J79" s="26">
        <v>4</v>
      </c>
      <c r="K79" s="26"/>
      <c r="L79" s="16">
        <v>36</v>
      </c>
      <c r="M79" s="16">
        <f t="shared" si="12"/>
        <v>3593.6</v>
      </c>
      <c r="N79" s="16">
        <f t="shared" si="15"/>
        <v>0</v>
      </c>
      <c r="O79" s="16">
        <f t="shared" si="16"/>
        <v>3593.6</v>
      </c>
      <c r="P79" s="16">
        <f t="shared" si="13"/>
        <v>2395.73333333333</v>
      </c>
      <c r="Q79" s="16">
        <f t="shared" si="14"/>
        <v>0</v>
      </c>
      <c r="R79" s="27">
        <f t="shared" si="17"/>
        <v>2395.73333333333</v>
      </c>
    </row>
    <row r="80" s="3" customFormat="1" ht="22.5" customHeight="1" spans="1:18">
      <c r="A80" s="16">
        <v>75</v>
      </c>
      <c r="B80" s="16" t="s">
        <v>211</v>
      </c>
      <c r="C80" s="16"/>
      <c r="D80" s="16"/>
      <c r="E80" s="17" t="s">
        <v>212</v>
      </c>
      <c r="F80" s="18"/>
      <c r="G80" s="16"/>
      <c r="H80" s="17" t="s">
        <v>25</v>
      </c>
      <c r="I80" s="16" t="s">
        <v>210</v>
      </c>
      <c r="J80" s="26">
        <v>4</v>
      </c>
      <c r="K80" s="26"/>
      <c r="L80" s="16">
        <v>36</v>
      </c>
      <c r="M80" s="16">
        <f t="shared" si="12"/>
        <v>3593.6</v>
      </c>
      <c r="N80" s="16">
        <f t="shared" si="15"/>
        <v>0</v>
      </c>
      <c r="O80" s="16">
        <f t="shared" si="16"/>
        <v>3593.6</v>
      </c>
      <c r="P80" s="16">
        <f t="shared" si="13"/>
        <v>2395.73333333333</v>
      </c>
      <c r="Q80" s="16">
        <f t="shared" si="14"/>
        <v>0</v>
      </c>
      <c r="R80" s="27">
        <f t="shared" si="17"/>
        <v>2395.73333333333</v>
      </c>
    </row>
    <row r="81" s="3" customFormat="1" ht="22.5" customHeight="1" spans="1:18">
      <c r="A81" s="16">
        <v>76</v>
      </c>
      <c r="B81" s="16" t="s">
        <v>213</v>
      </c>
      <c r="C81" s="16"/>
      <c r="D81" s="16"/>
      <c r="E81" s="17" t="s">
        <v>68</v>
      </c>
      <c r="F81" s="18"/>
      <c r="G81" s="16"/>
      <c r="H81" s="17" t="s">
        <v>25</v>
      </c>
      <c r="I81" s="16" t="s">
        <v>26</v>
      </c>
      <c r="J81" s="26">
        <v>6</v>
      </c>
      <c r="K81" s="26">
        <v>6</v>
      </c>
      <c r="L81" s="16">
        <v>10</v>
      </c>
      <c r="M81" s="16">
        <f t="shared" si="12"/>
        <v>5390.4</v>
      </c>
      <c r="N81" s="16">
        <f t="shared" si="15"/>
        <v>1839.78</v>
      </c>
      <c r="O81" s="16">
        <f t="shared" si="16"/>
        <v>7230.18</v>
      </c>
      <c r="P81" s="16">
        <f t="shared" si="13"/>
        <v>3593.6</v>
      </c>
      <c r="Q81" s="16">
        <f t="shared" si="14"/>
        <v>1226.52</v>
      </c>
      <c r="R81" s="27">
        <f t="shared" si="17"/>
        <v>4820.12</v>
      </c>
    </row>
    <row r="82" s="3" customFormat="1" ht="22.5" customHeight="1" spans="1:18">
      <c r="A82" s="16">
        <v>77</v>
      </c>
      <c r="B82" s="16" t="s">
        <v>214</v>
      </c>
      <c r="C82" s="16"/>
      <c r="D82" s="16"/>
      <c r="E82" s="17" t="s">
        <v>209</v>
      </c>
      <c r="F82" s="18"/>
      <c r="G82" s="16"/>
      <c r="H82" s="17" t="s">
        <v>25</v>
      </c>
      <c r="I82" s="16" t="s">
        <v>26</v>
      </c>
      <c r="J82" s="26">
        <v>6</v>
      </c>
      <c r="K82" s="26">
        <v>6</v>
      </c>
      <c r="L82" s="16">
        <v>20</v>
      </c>
      <c r="M82" s="16">
        <f t="shared" si="12"/>
        <v>5390.4</v>
      </c>
      <c r="N82" s="16">
        <f t="shared" si="15"/>
        <v>1839.78</v>
      </c>
      <c r="O82" s="16">
        <f t="shared" si="16"/>
        <v>7230.18</v>
      </c>
      <c r="P82" s="16">
        <f t="shared" si="13"/>
        <v>3593.6</v>
      </c>
      <c r="Q82" s="16">
        <f t="shared" si="14"/>
        <v>1226.52</v>
      </c>
      <c r="R82" s="27">
        <f t="shared" si="17"/>
        <v>4820.12</v>
      </c>
    </row>
    <row r="83" s="5" customFormat="1" ht="48" customHeight="1" spans="1:18">
      <c r="A83" s="28" t="s">
        <v>215</v>
      </c>
      <c r="B83" s="28" t="s">
        <v>216</v>
      </c>
      <c r="C83" s="28"/>
      <c r="D83" s="28"/>
      <c r="E83" s="28"/>
      <c r="F83" s="28"/>
      <c r="G83" s="29"/>
      <c r="H83" s="30"/>
      <c r="I83" s="30"/>
      <c r="J83" s="32">
        <f>SUM(J6:J82)</f>
        <v>393</v>
      </c>
      <c r="K83" s="32">
        <f>SUM(K6:K82)</f>
        <v>306</v>
      </c>
      <c r="L83" s="30"/>
      <c r="M83" s="28">
        <f t="shared" ref="M83:R83" si="18">SUM(M6:M82)</f>
        <v>380680.8</v>
      </c>
      <c r="N83" s="16">
        <f t="shared" si="18"/>
        <v>93828.78</v>
      </c>
      <c r="O83" s="28">
        <f t="shared" si="18"/>
        <v>474509.58</v>
      </c>
      <c r="P83" s="28">
        <f t="shared" si="18"/>
        <v>253787.2</v>
      </c>
      <c r="Q83" s="28">
        <f t="shared" si="18"/>
        <v>62552.5199999999</v>
      </c>
      <c r="R83" s="33">
        <f t="shared" si="18"/>
        <v>316339.72</v>
      </c>
    </row>
    <row r="86" spans="2:18">
      <c r="B86"/>
      <c r="C86" s="5"/>
      <c r="D86" s="7"/>
      <c r="E86" s="7"/>
      <c r="G86"/>
      <c r="J86"/>
      <c r="K86"/>
      <c r="N86"/>
      <c r="R86"/>
    </row>
    <row r="87" spans="2:18">
      <c r="B87"/>
      <c r="C87" s="5"/>
      <c r="D87" s="7"/>
      <c r="E87" s="7"/>
      <c r="G87"/>
      <c r="J87"/>
      <c r="K87"/>
      <c r="N87"/>
      <c r="R87"/>
    </row>
    <row r="88" spans="2:18">
      <c r="B88"/>
      <c r="C88" s="5"/>
      <c r="D88" s="7"/>
      <c r="E88" s="7"/>
      <c r="G88"/>
      <c r="J88"/>
      <c r="K88"/>
      <c r="N88"/>
      <c r="R88"/>
    </row>
    <row r="89" spans="2:18">
      <c r="B89" s="7"/>
      <c r="C89" s="31"/>
      <c r="G89"/>
      <c r="J89"/>
      <c r="K89"/>
      <c r="N89"/>
      <c r="R89"/>
    </row>
    <row r="90" spans="2:18">
      <c r="B90" s="7"/>
      <c r="C90" s="31"/>
      <c r="G90"/>
      <c r="J90"/>
      <c r="K90"/>
      <c r="N90"/>
      <c r="R90"/>
    </row>
    <row r="91" spans="2:18">
      <c r="B91" s="7"/>
      <c r="C91" s="31"/>
      <c r="G91"/>
      <c r="J91"/>
      <c r="K91"/>
      <c r="N91"/>
      <c r="R91"/>
    </row>
    <row r="92" spans="2:18">
      <c r="B92"/>
      <c r="C92" s="5"/>
      <c r="D92" s="7"/>
      <c r="E92" s="7"/>
      <c r="G92"/>
      <c r="J92"/>
      <c r="K92"/>
      <c r="N92"/>
      <c r="R92"/>
    </row>
    <row r="93" spans="2:18">
      <c r="B93"/>
      <c r="C93" s="5"/>
      <c r="D93" s="7"/>
      <c r="E93" s="7"/>
      <c r="G93"/>
      <c r="J93"/>
      <c r="K93"/>
      <c r="N93"/>
      <c r="R93"/>
    </row>
    <row r="94" spans="2:18">
      <c r="B94"/>
      <c r="C94" s="5"/>
      <c r="D94" s="7"/>
      <c r="E94" s="7"/>
      <c r="G94"/>
      <c r="J94"/>
      <c r="K94"/>
      <c r="N94"/>
      <c r="R94"/>
    </row>
    <row r="95" spans="2:18">
      <c r="B95"/>
      <c r="C95" s="5"/>
      <c r="D95" s="7"/>
      <c r="E95" s="7"/>
      <c r="G95"/>
      <c r="J95"/>
      <c r="K95"/>
      <c r="N95"/>
      <c r="R95"/>
    </row>
  </sheetData>
  <mergeCells count="17">
    <mergeCell ref="A3:G3"/>
    <mergeCell ref="P3:R3"/>
    <mergeCell ref="M4:O4"/>
    <mergeCell ref="P4:R4"/>
    <mergeCell ref="B83:E8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A1:R2"/>
  </mergeCells>
  <pageMargins left="0.7" right="0.7" top="0.75" bottom="0.75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CHNI</dc:creator>
  <cp:lastModifiedBy>有鹿来</cp:lastModifiedBy>
  <dcterms:created xsi:type="dcterms:W3CDTF">2023-07-18T01:21:00Z</dcterms:created>
  <cp:lastPrinted>2025-07-09T07:13:00Z</cp:lastPrinted>
  <dcterms:modified xsi:type="dcterms:W3CDTF">2025-09-25T08:31:07Z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099B8FCFB5164E059D59940D712843EC_11</vt:lpwstr>
  </property>
  <property fmtid="{D5CDD505-2E9C-101B-9397-08002B2CF9AE}" pid="3" name="KSOProductBuildVer">
    <vt:lpwstr>2052-11.8.2.8053</vt:lpwstr>
  </property>
</Properties>
</file>