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675"/>
  </bookViews>
  <sheets>
    <sheet name="零售总额" sheetId="1" r:id="rId1"/>
    <sheet name="销售额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4" l="1"/>
  <c r="D21" i="4"/>
  <c r="E20" i="4"/>
  <c r="E19" i="4"/>
  <c r="D19" i="4"/>
  <c r="C19" i="4"/>
  <c r="B19" i="4"/>
  <c r="E7" i="4"/>
  <c r="D7" i="4"/>
  <c r="E6" i="4"/>
  <c r="D6" i="4"/>
  <c r="E5" i="4"/>
  <c r="C5" i="4"/>
  <c r="B5" i="4"/>
  <c r="D14" i="1"/>
  <c r="E13" i="1"/>
  <c r="D13" i="1"/>
  <c r="E11" i="1"/>
  <c r="D11" i="1"/>
  <c r="C11" i="1"/>
  <c r="B11" i="1"/>
  <c r="E10" i="1"/>
  <c r="C10" i="1"/>
  <c r="B10" i="1"/>
  <c r="E8" i="1"/>
  <c r="D8" i="1"/>
  <c r="C8" i="1"/>
  <c r="B8" i="1"/>
  <c r="E7" i="1"/>
  <c r="D7" i="1"/>
  <c r="C7" i="1"/>
  <c r="B7" i="1"/>
  <c r="D5" i="1"/>
</calcChain>
</file>

<file path=xl/sharedStrings.xml><?xml version="1.0" encoding="utf-8"?>
<sst xmlns="http://schemas.openxmlformats.org/spreadsheetml/2006/main" count="42" uniqueCount="27">
  <si>
    <t>社会消费品零售总额</t>
  </si>
  <si>
    <t>单位：万元</t>
  </si>
  <si>
    <t>2024年</t>
  </si>
  <si>
    <t>2023年</t>
  </si>
  <si>
    <t>2024比2023年增减</t>
  </si>
  <si>
    <t>绝对数</t>
  </si>
  <si>
    <t>%</t>
  </si>
  <si>
    <t>一、按销售单位所在地分</t>
  </si>
  <si>
    <t xml:space="preserve">    城镇</t>
  </si>
  <si>
    <t xml:space="preserve">    乡村</t>
  </si>
  <si>
    <t>二、按消费形态分</t>
  </si>
  <si>
    <t xml:space="preserve">    商品零售</t>
  </si>
  <si>
    <t xml:space="preserve">    餐饮收入</t>
  </si>
  <si>
    <t>三、按行业分（限额以上）</t>
  </si>
  <si>
    <t xml:space="preserve">    批发业</t>
  </si>
  <si>
    <t xml:space="preserve">    零售业</t>
  </si>
  <si>
    <t xml:space="preserve">    住宿业</t>
  </si>
  <si>
    <t xml:space="preserve">    餐饮业</t>
  </si>
  <si>
    <t>注：2023、2024年批发和零售业商品销售额、住宿和餐饮业营业额根据第五次经济普查结果进行修正。</t>
  </si>
  <si>
    <t xml:space="preserve">限额以上批发和零售业商品销售总额（快报数） </t>
  </si>
  <si>
    <t>总    计</t>
  </si>
  <si>
    <t>一、批发业</t>
  </si>
  <si>
    <t>二、零售业</t>
  </si>
  <si>
    <t>注：2023年相同指标数据以此表为准。</t>
  </si>
  <si>
    <t xml:space="preserve">限额以上住宿和餐饮业商品营业总额（快报数） </t>
  </si>
  <si>
    <t>一、住宿业</t>
  </si>
  <si>
    <t>二、餐饮业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</si>
</sst>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8" formatCode="0.0_ "/>
    <numFmt numFmtId="179" formatCode="0.0"/>
    <numFmt numFmtId="180" formatCode="0;[Red]0"/>
    <numFmt numFmtId="181" formatCode="0.000_ "/>
    <numFmt numFmtId="182" formatCode="0_ "/>
  </numFmts>
  <fonts count="26">
    <font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u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0"/>
      <name val="Arial"/>
      <family val="2"/>
    </font>
    <font>
      <sz val="11"/>
      <name val="宋体"/>
      <family val="3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6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6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6" fillId="17" borderId="11" applyNumberFormat="0" applyAlignment="0" applyProtection="0">
      <alignment vertical="center"/>
    </xf>
    <xf numFmtId="0" fontId="16" fillId="17" borderId="1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6" borderId="13" applyNumberFormat="0" applyAlignment="0" applyProtection="0">
      <alignment vertical="center"/>
    </xf>
    <xf numFmtId="0" fontId="21" fillId="16" borderId="13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0"/>
    <xf numFmtId="0" fontId="6" fillId="23" borderId="14" applyNumberFormat="0" applyFont="0" applyAlignment="0" applyProtection="0">
      <alignment vertical="center"/>
    </xf>
    <xf numFmtId="0" fontId="2" fillId="23" borderId="14" applyNumberFormat="0" applyFont="0" applyAlignment="0" applyProtection="0">
      <alignment vertical="center"/>
    </xf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178" fontId="3" fillId="0" borderId="0" xfId="0" applyNumberFormat="1" applyFont="1"/>
    <xf numFmtId="178" fontId="1" fillId="0" borderId="0" xfId="0" applyNumberFormat="1" applyFont="1"/>
    <xf numFmtId="1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8" fontId="1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49" fontId="2" fillId="0" borderId="1" xfId="52" applyNumberFormat="1" applyFont="1" applyBorder="1" applyAlignment="1">
      <alignment horizontal="left" vertical="center"/>
    </xf>
    <xf numFmtId="1" fontId="2" fillId="0" borderId="2" xfId="55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80" fontId="1" fillId="0" borderId="0" xfId="0" applyNumberFormat="1" applyFont="1" applyAlignment="1">
      <alignment vertical="center"/>
    </xf>
    <xf numFmtId="1" fontId="2" fillId="0" borderId="2" xfId="54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178" fontId="2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" fontId="2" fillId="0" borderId="3" xfId="55" applyNumberFormat="1" applyFont="1" applyBorder="1" applyAlignment="1">
      <alignment horizontal="center" vertical="center"/>
    </xf>
    <xf numFmtId="181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182" fontId="2" fillId="0" borderId="5" xfId="0" applyNumberFormat="1" applyFont="1" applyFill="1" applyBorder="1" applyAlignment="1">
      <alignment vertical="center"/>
    </xf>
    <xf numFmtId="182" fontId="2" fillId="0" borderId="3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82" fontId="2" fillId="0" borderId="2" xfId="0" applyNumberFormat="1" applyFont="1" applyBorder="1" applyAlignment="1">
      <alignment horizontal="center" vertical="center"/>
    </xf>
    <xf numFmtId="182" fontId="2" fillId="0" borderId="2" xfId="0" applyNumberFormat="1" applyFont="1" applyFill="1" applyBorder="1" applyAlignment="1">
      <alignment vertical="center"/>
    </xf>
    <xf numFmtId="1" fontId="2" fillId="0" borderId="3" xfId="0" applyNumberFormat="1" applyFont="1" applyBorder="1" applyAlignment="1">
      <alignment horizontal="center" vertical="center"/>
    </xf>
    <xf numFmtId="182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8" fontId="3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24" fillId="0" borderId="0" xfId="0" applyFont="1" applyBorder="1" applyAlignment="1">
      <alignment horizontal="center" vertical="center"/>
    </xf>
  </cellXfs>
  <cellStyles count="106">
    <cellStyle name="20% - 强调文字颜色 1 2" xfId="1"/>
    <cellStyle name="20% - 强调文字颜色 1 3" xfId="2"/>
    <cellStyle name="20% - 强调文字颜色 2 2" xfId="3"/>
    <cellStyle name="20% - 强调文字颜色 2 3" xfId="4"/>
    <cellStyle name="20% - 强调文字颜色 3 2" xfId="5"/>
    <cellStyle name="20% - 强调文字颜色 3 3" xfId="6"/>
    <cellStyle name="20% - 强调文字颜色 4 2" xfId="7"/>
    <cellStyle name="20% - 强调文字颜色 4 3" xfId="8"/>
    <cellStyle name="20% - 强调文字颜色 5 2" xfId="9"/>
    <cellStyle name="20% - 强调文字颜色 5 3" xfId="10"/>
    <cellStyle name="20% - 强调文字颜色 6 2" xfId="11"/>
    <cellStyle name="20% - 强调文字颜色 6 3" xfId="12"/>
    <cellStyle name="40% - 强调文字颜色 1 2" xfId="13"/>
    <cellStyle name="40% - 强调文字颜色 1 3" xfId="14"/>
    <cellStyle name="40% - 强调文字颜色 2 2" xfId="15"/>
    <cellStyle name="40% - 强调文字颜色 2 3" xfId="16"/>
    <cellStyle name="40% - 强调文字颜色 3 2" xfId="17"/>
    <cellStyle name="40% - 强调文字颜色 3 3" xfId="18"/>
    <cellStyle name="40% - 强调文字颜色 4 2" xfId="19"/>
    <cellStyle name="40% - 强调文字颜色 4 3" xfId="20"/>
    <cellStyle name="40% - 强调文字颜色 5 2" xfId="21"/>
    <cellStyle name="40% - 强调文字颜色 5 3" xfId="22"/>
    <cellStyle name="40% - 强调文字颜色 6 2" xfId="23"/>
    <cellStyle name="40% - 强调文字颜色 6 3" xfId="24"/>
    <cellStyle name="60% - 强调文字颜色 1 2" xfId="25"/>
    <cellStyle name="60% - 强调文字颜色 1 3" xfId="26"/>
    <cellStyle name="60% - 强调文字颜色 2 2" xfId="27"/>
    <cellStyle name="60% - 强调文字颜色 2 3" xfId="28"/>
    <cellStyle name="60% - 强调文字颜色 3 2" xfId="29"/>
    <cellStyle name="60% - 强调文字颜色 3 3" xfId="30"/>
    <cellStyle name="60% - 强调文字颜色 4 2" xfId="31"/>
    <cellStyle name="60% - 强调文字颜色 4 3" xfId="32"/>
    <cellStyle name="60% - 强调文字颜色 5 2" xfId="33"/>
    <cellStyle name="60% - 强调文字颜色 5 3" xfId="34"/>
    <cellStyle name="60% - 强调文字颜色 6 2" xfId="35"/>
    <cellStyle name="60% - 强调文字颜色 6 3" xfId="36"/>
    <cellStyle name="标题 1 2" xfId="37"/>
    <cellStyle name="标题 1 3" xfId="38"/>
    <cellStyle name="标题 2 2" xfId="39"/>
    <cellStyle name="标题 2 3" xfId="40"/>
    <cellStyle name="标题 3 2" xfId="41"/>
    <cellStyle name="标题 3 3" xfId="42"/>
    <cellStyle name="标题 4 2" xfId="43"/>
    <cellStyle name="标题 4 3" xfId="44"/>
    <cellStyle name="标题 5" xfId="45"/>
    <cellStyle name="标题 6" xfId="46"/>
    <cellStyle name="差 2" xfId="47"/>
    <cellStyle name="差 3" xfId="48"/>
    <cellStyle name="常规" xfId="0" builtinId="0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19" xfId="58"/>
    <cellStyle name="常规 2" xfId="59"/>
    <cellStyle name="常规 20" xfId="60"/>
    <cellStyle name="常规 21" xfId="61"/>
    <cellStyle name="常规 22" xfId="62"/>
    <cellStyle name="常规 23" xfId="63"/>
    <cellStyle name="常规 3" xfId="64"/>
    <cellStyle name="常规 4" xfId="65"/>
    <cellStyle name="常规 5" xfId="66"/>
    <cellStyle name="常规 6" xfId="67"/>
    <cellStyle name="常规 7" xfId="68"/>
    <cellStyle name="常规 8" xfId="69"/>
    <cellStyle name="常规 9" xfId="70"/>
    <cellStyle name="好 2" xfId="71"/>
    <cellStyle name="好 3" xfId="72"/>
    <cellStyle name="汇总 2" xfId="73"/>
    <cellStyle name="汇总 3" xfId="74"/>
    <cellStyle name="计算 2" xfId="75"/>
    <cellStyle name="计算 3" xfId="76"/>
    <cellStyle name="检查单元格 2" xfId="77"/>
    <cellStyle name="检查单元格 3" xfId="78"/>
    <cellStyle name="解释性文本 2" xfId="79"/>
    <cellStyle name="解释性文本 3" xfId="80"/>
    <cellStyle name="警告文本 2" xfId="81"/>
    <cellStyle name="警告文本 3" xfId="82"/>
    <cellStyle name="链接单元格 2" xfId="83"/>
    <cellStyle name="链接单元格 3" xfId="84"/>
    <cellStyle name="强调文字颜色 1 2" xfId="85"/>
    <cellStyle name="强调文字颜色 1 3" xfId="86"/>
    <cellStyle name="强调文字颜色 2 2" xfId="87"/>
    <cellStyle name="强调文字颜色 2 3" xfId="88"/>
    <cellStyle name="强调文字颜色 3 2" xfId="89"/>
    <cellStyle name="强调文字颜色 3 3" xfId="90"/>
    <cellStyle name="强调文字颜色 4 2" xfId="91"/>
    <cellStyle name="强调文字颜色 4 3" xfId="92"/>
    <cellStyle name="强调文字颜色 5 2" xfId="93"/>
    <cellStyle name="强调文字颜色 5 3" xfId="94"/>
    <cellStyle name="强调文字颜色 6 2" xfId="95"/>
    <cellStyle name="强调文字颜色 6 3" xfId="96"/>
    <cellStyle name="适中 2" xfId="97"/>
    <cellStyle name="适中 3" xfId="98"/>
    <cellStyle name="输出 2" xfId="99"/>
    <cellStyle name="输出 3" xfId="100"/>
    <cellStyle name="输入 2" xfId="101"/>
    <cellStyle name="输入 3" xfId="102"/>
    <cellStyle name="样式 1" xfId="103"/>
    <cellStyle name="注释 2" xfId="104"/>
    <cellStyle name="注释 3" xfId="10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C24" sqref="C24"/>
    </sheetView>
  </sheetViews>
  <sheetFormatPr defaultColWidth="9" defaultRowHeight="12"/>
  <cols>
    <col min="1" max="1" width="31.25" style="4" customWidth="1"/>
    <col min="2" max="4" width="10.625" style="4" customWidth="1"/>
    <col min="5" max="5" width="13" style="4" customWidth="1"/>
    <col min="6" max="6" width="13.75" style="4"/>
    <col min="7" max="16384" width="9" style="4"/>
  </cols>
  <sheetData>
    <row r="1" spans="1:5" ht="26.25" customHeight="1">
      <c r="A1" s="33" t="s">
        <v>0</v>
      </c>
      <c r="B1" s="33"/>
      <c r="C1" s="33"/>
      <c r="D1" s="33"/>
      <c r="E1" s="33"/>
    </row>
    <row r="2" spans="1:5" s="3" customFormat="1" ht="18.95" customHeight="1">
      <c r="A2" s="34" t="s">
        <v>1</v>
      </c>
      <c r="B2" s="34"/>
      <c r="C2" s="34"/>
      <c r="D2" s="34"/>
      <c r="E2" s="34"/>
    </row>
    <row r="3" spans="1:5" s="2" customFormat="1" ht="15" customHeight="1">
      <c r="A3" s="38"/>
      <c r="B3" s="39" t="s">
        <v>2</v>
      </c>
      <c r="C3" s="39" t="s">
        <v>3</v>
      </c>
      <c r="D3" s="35" t="s">
        <v>4</v>
      </c>
      <c r="E3" s="36"/>
    </row>
    <row r="4" spans="1:5" s="2" customFormat="1" ht="15" customHeight="1">
      <c r="A4" s="38"/>
      <c r="B4" s="39"/>
      <c r="C4" s="39"/>
      <c r="D4" s="10" t="s">
        <v>5</v>
      </c>
      <c r="E4" s="8" t="s">
        <v>6</v>
      </c>
    </row>
    <row r="5" spans="1:5" s="2" customFormat="1" ht="17.100000000000001" customHeight="1">
      <c r="A5" s="22" t="s">
        <v>0</v>
      </c>
      <c r="B5" s="23">
        <v>1920550.52896868</v>
      </c>
      <c r="C5" s="23">
        <v>1903042.89033906</v>
      </c>
      <c r="D5" s="24">
        <f>B5-C5</f>
        <v>17507.63862962</v>
      </c>
      <c r="E5" s="25">
        <v>0.9</v>
      </c>
    </row>
    <row r="6" spans="1:5" s="2" customFormat="1" ht="17.100000000000001" customHeight="1">
      <c r="A6" s="26" t="s">
        <v>7</v>
      </c>
      <c r="B6" s="27"/>
      <c r="C6" s="27"/>
      <c r="D6" s="24"/>
      <c r="E6" s="25"/>
    </row>
    <row r="7" spans="1:5" s="2" customFormat="1" ht="17.100000000000001" customHeight="1">
      <c r="A7" s="26" t="s">
        <v>8</v>
      </c>
      <c r="B7" s="28">
        <f>B5*0.691762</f>
        <v>1328563.87502043</v>
      </c>
      <c r="C7" s="23">
        <f>C5*0.6926577</f>
        <v>1318157.31142361</v>
      </c>
      <c r="D7" s="24">
        <f>B7-C7</f>
        <v>10406.5635968265</v>
      </c>
      <c r="E7" s="25">
        <f t="shared" ref="E7:E8" si="0">(B7/C7-1)*100</f>
        <v>0.78947812272780504</v>
      </c>
    </row>
    <row r="8" spans="1:5" s="2" customFormat="1" ht="17.100000000000001" customHeight="1">
      <c r="A8" s="26" t="s">
        <v>9</v>
      </c>
      <c r="B8" s="28">
        <f>B5*0.308238</f>
        <v>591986.65394824801</v>
      </c>
      <c r="C8" s="28">
        <f>C5*0.3073423</f>
        <v>584885.57891545398</v>
      </c>
      <c r="D8" s="24">
        <f>B8-C8</f>
        <v>7101.0750327935702</v>
      </c>
      <c r="E8" s="25">
        <f t="shared" si="0"/>
        <v>1.21409644702832</v>
      </c>
    </row>
    <row r="9" spans="1:5" s="2" customFormat="1" ht="17.100000000000001" customHeight="1">
      <c r="A9" s="26" t="s">
        <v>10</v>
      </c>
      <c r="B9" s="27"/>
      <c r="C9" s="27"/>
      <c r="D9" s="24"/>
      <c r="E9" s="25"/>
    </row>
    <row r="10" spans="1:5" s="2" customFormat="1" ht="17.100000000000001" customHeight="1">
      <c r="A10" s="26" t="s">
        <v>11</v>
      </c>
      <c r="B10" s="28">
        <f>B5*0.8904091</f>
        <v>1710075.66800353</v>
      </c>
      <c r="C10" s="28">
        <f>C5*0.8912423</f>
        <v>1696072.32258443</v>
      </c>
      <c r="D10" s="24">
        <v>14004</v>
      </c>
      <c r="E10" s="25">
        <f>(B10/C10-1)*100</f>
        <v>0.82563374407031997</v>
      </c>
    </row>
    <row r="11" spans="1:5" s="2" customFormat="1" ht="17.100000000000001" customHeight="1">
      <c r="A11" s="26" t="s">
        <v>12</v>
      </c>
      <c r="B11" s="28">
        <f>B5*0.1095909</f>
        <v>210474.86096515399</v>
      </c>
      <c r="C11" s="28">
        <f>C5*0.1087577</f>
        <v>206970.56775462799</v>
      </c>
      <c r="D11" s="24">
        <f>B11-C11</f>
        <v>3504.2932105253599</v>
      </c>
      <c r="E11" s="25">
        <f>(B11/C11-1)*100</f>
        <v>1.6931360089226899</v>
      </c>
    </row>
    <row r="12" spans="1:5" s="2" customFormat="1" ht="17.100000000000001" customHeight="1">
      <c r="A12" s="26" t="s">
        <v>13</v>
      </c>
      <c r="B12" s="7"/>
      <c r="C12" s="7"/>
      <c r="D12" s="29"/>
      <c r="E12" s="25"/>
    </row>
    <row r="13" spans="1:5" s="2" customFormat="1" ht="17.100000000000001" customHeight="1">
      <c r="A13" s="26" t="s">
        <v>14</v>
      </c>
      <c r="B13" s="30">
        <v>4956.6000000000004</v>
      </c>
      <c r="C13" s="30">
        <v>39.6</v>
      </c>
      <c r="D13" s="24">
        <f>B13-C13</f>
        <v>4917</v>
      </c>
      <c r="E13" s="25">
        <f>(B13/C13-1)*100</f>
        <v>12416.666666666701</v>
      </c>
    </row>
    <row r="14" spans="1:5" s="2" customFormat="1" ht="17.100000000000001" customHeight="1">
      <c r="A14" s="26" t="s">
        <v>15</v>
      </c>
      <c r="B14" s="30">
        <v>265166.2</v>
      </c>
      <c r="C14" s="30">
        <v>255992.1</v>
      </c>
      <c r="D14" s="24">
        <f>B14-C14</f>
        <v>9174.1000000000095</v>
      </c>
      <c r="E14" s="25">
        <v>3.6</v>
      </c>
    </row>
    <row r="15" spans="1:5" s="2" customFormat="1" ht="17.100000000000001" customHeight="1">
      <c r="A15" s="26" t="s">
        <v>16</v>
      </c>
      <c r="B15" s="30">
        <v>2092.6999999999998</v>
      </c>
      <c r="C15" s="30">
        <v>2168.3000000000002</v>
      </c>
      <c r="D15" s="24">
        <v>-75</v>
      </c>
      <c r="E15" s="25">
        <v>-3.5</v>
      </c>
    </row>
    <row r="16" spans="1:5" s="2" customFormat="1" ht="17.100000000000001" customHeight="1">
      <c r="A16" s="26" t="s">
        <v>17</v>
      </c>
      <c r="B16" s="30">
        <v>1519.7</v>
      </c>
      <c r="C16" s="30">
        <v>4105.3999999999996</v>
      </c>
      <c r="D16" s="24">
        <v>-2585</v>
      </c>
      <c r="E16" s="25">
        <v>-63</v>
      </c>
    </row>
    <row r="17" spans="1:5" ht="15.6" customHeight="1">
      <c r="A17" s="37" t="s">
        <v>18</v>
      </c>
      <c r="B17" s="37"/>
      <c r="C17" s="37"/>
      <c r="D17" s="37"/>
      <c r="E17" s="37"/>
    </row>
    <row r="18" spans="1:5" ht="13.5">
      <c r="A18" s="16"/>
      <c r="B18" s="31"/>
      <c r="C18" s="41">
        <v>55</v>
      </c>
      <c r="D18" s="31"/>
      <c r="E18" s="32"/>
    </row>
  </sheetData>
  <mergeCells count="7">
    <mergeCell ref="A1:E1"/>
    <mergeCell ref="A2:E2"/>
    <mergeCell ref="D3:E3"/>
    <mergeCell ref="A17:E17"/>
    <mergeCell ref="A3:A4"/>
    <mergeCell ref="B3:B4"/>
    <mergeCell ref="C3:C4"/>
  </mergeCells>
  <phoneticPr fontId="25" type="noConversion"/>
  <printOptions horizontalCentered="1"/>
  <pageMargins left="0.94488188976377996" right="0.74803149606299202" top="0.78740157480314998" bottom="0.59055118110236204" header="0.511811023622047" footer="0.511811023622047"/>
  <pageSetup paperSize="256" orientation="portrait" horizontalDpi="36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3" workbookViewId="0">
      <selection activeCell="J23" sqref="J23"/>
    </sheetView>
  </sheetViews>
  <sheetFormatPr defaultColWidth="9" defaultRowHeight="12"/>
  <cols>
    <col min="1" max="1" width="24.5" style="4" customWidth="1"/>
    <col min="2" max="5" width="12.625" style="4" customWidth="1"/>
    <col min="6" max="6" width="9.5" style="4" customWidth="1"/>
    <col min="7" max="7" width="9" style="4"/>
    <col min="8" max="8" width="12.625" style="5" customWidth="1"/>
    <col min="9" max="16384" width="9" style="4"/>
  </cols>
  <sheetData>
    <row r="1" spans="1:8" ht="24.75" customHeight="1">
      <c r="A1" s="40" t="s">
        <v>19</v>
      </c>
      <c r="B1" s="33"/>
      <c r="C1" s="33"/>
      <c r="D1" s="33"/>
      <c r="E1" s="33"/>
    </row>
    <row r="2" spans="1:8" s="1" customFormat="1" ht="20.45" customHeight="1">
      <c r="A2" s="34" t="s">
        <v>1</v>
      </c>
      <c r="B2" s="34"/>
      <c r="C2" s="34"/>
      <c r="D2" s="34"/>
      <c r="E2" s="34"/>
      <c r="H2" s="6"/>
    </row>
    <row r="3" spans="1:8" s="2" customFormat="1" ht="24.95" customHeight="1">
      <c r="A3" s="38"/>
      <c r="B3" s="39" t="s">
        <v>2</v>
      </c>
      <c r="C3" s="39" t="s">
        <v>3</v>
      </c>
      <c r="D3" s="35" t="s">
        <v>4</v>
      </c>
      <c r="E3" s="36"/>
      <c r="H3" s="9"/>
    </row>
    <row r="4" spans="1:8" s="2" customFormat="1" ht="24.95" customHeight="1">
      <c r="A4" s="38"/>
      <c r="B4" s="39"/>
      <c r="C4" s="39"/>
      <c r="D4" s="10" t="s">
        <v>5</v>
      </c>
      <c r="E4" s="8" t="s">
        <v>6</v>
      </c>
      <c r="H4" s="9"/>
    </row>
    <row r="5" spans="1:8" s="2" customFormat="1" ht="24.95" customHeight="1">
      <c r="A5" s="11" t="s">
        <v>20</v>
      </c>
      <c r="B5" s="12">
        <f>SUM(B6:B7)</f>
        <v>1070346.2</v>
      </c>
      <c r="C5" s="12">
        <f>SUM(C6:C7)</f>
        <v>2113177.7000000002</v>
      </c>
      <c r="D5" s="12">
        <v>-1042831</v>
      </c>
      <c r="E5" s="13">
        <f>(B5/C5-1)*100</f>
        <v>-49.348973349472701</v>
      </c>
      <c r="F5" s="14"/>
      <c r="G5" s="14"/>
      <c r="H5" s="9"/>
    </row>
    <row r="6" spans="1:8" s="2" customFormat="1" ht="24.95" customHeight="1">
      <c r="A6" s="11" t="s">
        <v>21</v>
      </c>
      <c r="B6" s="15">
        <v>780048.2</v>
      </c>
      <c r="C6" s="15">
        <v>1814776.3</v>
      </c>
      <c r="D6" s="12">
        <f t="shared" ref="D6:D7" si="0">B6-C6</f>
        <v>-1034728.1</v>
      </c>
      <c r="E6" s="13">
        <f>(B6/C6-1)*100</f>
        <v>-57.016840036978699</v>
      </c>
      <c r="H6" s="9"/>
    </row>
    <row r="7" spans="1:8" s="2" customFormat="1" ht="24.95" customHeight="1">
      <c r="A7" s="11" t="s">
        <v>22</v>
      </c>
      <c r="B7" s="15">
        <v>290298</v>
      </c>
      <c r="C7" s="15">
        <v>298401.40000000002</v>
      </c>
      <c r="D7" s="12">
        <f t="shared" si="0"/>
        <v>-8103.4000000000196</v>
      </c>
      <c r="E7" s="13">
        <f>(B7/C7-1)*100</f>
        <v>-2.7156038812150398</v>
      </c>
      <c r="H7" s="9"/>
    </row>
    <row r="8" spans="1:8" s="3" customFormat="1" ht="16.5" customHeight="1">
      <c r="A8" s="37" t="s">
        <v>23</v>
      </c>
      <c r="B8" s="37"/>
      <c r="C8" s="37"/>
      <c r="D8" s="37"/>
      <c r="E8" s="37"/>
      <c r="H8" s="17"/>
    </row>
    <row r="9" spans="1:8" ht="14.25">
      <c r="C9" s="18">
        <v>56</v>
      </c>
      <c r="D9" s="19"/>
    </row>
    <row r="15" spans="1:8" ht="24.75" customHeight="1">
      <c r="A15" s="40" t="s">
        <v>24</v>
      </c>
      <c r="B15" s="33"/>
      <c r="C15" s="33"/>
      <c r="D15" s="33"/>
      <c r="E15" s="33"/>
    </row>
    <row r="16" spans="1:8" s="1" customFormat="1" ht="20.45" customHeight="1">
      <c r="A16" s="34" t="s">
        <v>1</v>
      </c>
      <c r="B16" s="34"/>
      <c r="C16" s="34"/>
      <c r="D16" s="34"/>
      <c r="E16" s="34"/>
      <c r="H16" s="6"/>
    </row>
    <row r="17" spans="1:8" s="2" customFormat="1" ht="24.95" customHeight="1">
      <c r="A17" s="38"/>
      <c r="B17" s="39" t="s">
        <v>2</v>
      </c>
      <c r="C17" s="39" t="s">
        <v>3</v>
      </c>
      <c r="D17" s="35" t="s">
        <v>4</v>
      </c>
      <c r="E17" s="36"/>
      <c r="H17" s="9"/>
    </row>
    <row r="18" spans="1:8" s="2" customFormat="1" ht="24.95" customHeight="1">
      <c r="A18" s="38"/>
      <c r="B18" s="39"/>
      <c r="C18" s="39"/>
      <c r="D18" s="10" t="s">
        <v>5</v>
      </c>
      <c r="E18" s="8" t="s">
        <v>6</v>
      </c>
      <c r="H18" s="9"/>
    </row>
    <row r="19" spans="1:8" s="2" customFormat="1" ht="24.95" customHeight="1">
      <c r="A19" s="11" t="s">
        <v>20</v>
      </c>
      <c r="B19" s="12">
        <f>SUM(B20:B21)</f>
        <v>4988.3</v>
      </c>
      <c r="C19" s="12">
        <f>SUM(C20:C21)</f>
        <v>6320.9</v>
      </c>
      <c r="D19" s="20">
        <f>B19-C19</f>
        <v>-1332.6</v>
      </c>
      <c r="E19" s="13">
        <f>(B19/C19-1)*100</f>
        <v>-21.082440791659401</v>
      </c>
      <c r="F19" s="21"/>
      <c r="H19" s="9"/>
    </row>
    <row r="20" spans="1:8" s="2" customFormat="1" ht="24.95" customHeight="1">
      <c r="A20" s="11" t="s">
        <v>25</v>
      </c>
      <c r="B20" s="15">
        <v>3468.4</v>
      </c>
      <c r="C20" s="15">
        <v>4491.6000000000004</v>
      </c>
      <c r="D20" s="20">
        <v>-1024</v>
      </c>
      <c r="E20" s="13">
        <f>(B20/C20-1)*100</f>
        <v>-22.780301006322901</v>
      </c>
      <c r="F20" s="21"/>
      <c r="H20" s="9"/>
    </row>
    <row r="21" spans="1:8" s="2" customFormat="1" ht="24.95" customHeight="1">
      <c r="A21" s="11" t="s">
        <v>26</v>
      </c>
      <c r="B21" s="15">
        <v>1519.9</v>
      </c>
      <c r="C21" s="15">
        <v>1829.3</v>
      </c>
      <c r="D21" s="20">
        <f>B21-C21</f>
        <v>-309.39999999999998</v>
      </c>
      <c r="E21" s="13">
        <f>(B21/C21-1)*100</f>
        <v>-16.913573498059399</v>
      </c>
      <c r="F21" s="21"/>
      <c r="H21" s="9"/>
    </row>
    <row r="22" spans="1:8" s="3" customFormat="1" ht="16.5" customHeight="1">
      <c r="A22" s="37" t="s">
        <v>23</v>
      </c>
      <c r="B22" s="37"/>
      <c r="C22" s="37"/>
      <c r="D22" s="37"/>
      <c r="E22" s="37"/>
      <c r="H22" s="17"/>
    </row>
    <row r="23" spans="1:8" ht="13.5">
      <c r="C23" s="19">
        <v>57</v>
      </c>
      <c r="D23" s="19"/>
    </row>
  </sheetData>
  <mergeCells count="14">
    <mergeCell ref="A16:E16"/>
    <mergeCell ref="D17:E17"/>
    <mergeCell ref="A22:E22"/>
    <mergeCell ref="A3:A4"/>
    <mergeCell ref="A17:A18"/>
    <mergeCell ref="B3:B4"/>
    <mergeCell ref="B17:B18"/>
    <mergeCell ref="C3:C4"/>
    <mergeCell ref="C17:C18"/>
    <mergeCell ref="A1:E1"/>
    <mergeCell ref="A2:E2"/>
    <mergeCell ref="D3:E3"/>
    <mergeCell ref="A8:E8"/>
    <mergeCell ref="A15:E15"/>
  </mergeCells>
  <phoneticPr fontId="25" type="noConversion"/>
  <printOptions horizontalCentered="1"/>
  <pageMargins left="0.93958333333333299" right="0.75" top="0.78958333333333297" bottom="0.58958333333333302" header="0.50972222222222197" footer="0.50972222222222197"/>
  <pageSetup paperSize="256" orientation="portrait" horizontalDpi="36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零售总额</vt:lpstr>
      <vt:lpstr>销售额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Chan</cp:lastModifiedBy>
  <cp:revision>1</cp:revision>
  <cp:lastPrinted>2024-12-17T01:40:00Z</cp:lastPrinted>
  <dcterms:created xsi:type="dcterms:W3CDTF">1996-12-17T01:32:00Z</dcterms:created>
  <dcterms:modified xsi:type="dcterms:W3CDTF">2026-07-21T03:34:39Z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9A16E817CCF94BC7B878260F45E815C7_13</vt:lpwstr>
  </property>
  <property fmtid="{D5CDD505-2E9C-101B-9397-08002B2CF9AE}" pid="4" name="CalculationRule">
    <vt:i4>0</vt:i4>
  </property>
</Properties>
</file>