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ustomStorage/customStorage.xml" ContentType="application/vnd.wps-officedocument.customStor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4000" windowHeight="9675"/>
  </bookViews>
  <sheets>
    <sheet name="明细列表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6" name="ID_749955E1BEA54DA287766B3A3C5BBED1" descr="陈光威Kevin-销售门店门面照片-1"/>
        <xdr:cNvPicPr/>
      </xdr:nvPicPr>
      <xdr:blipFill>
        <a:blip r:embed="rId1"/>
        <a:stretch>
          <a:fillRect/>
        </a:stretch>
      </xdr:blipFill>
      <xdr:spPr>
        <a:xfrm>
          <a:off x="0" y="0"/>
          <a:ext cx="8134350" cy="6096000"/>
        </a:xfrm>
        <a:prstGeom prst="rect">
          <a:avLst/>
        </a:prstGeom>
      </xdr:spPr>
    </xdr:pic>
  </etc:cellImage>
  <etc:cellImage>
    <xdr:pic>
      <xdr:nvPicPr>
        <xdr:cNvPr id="18" name="ID_C262DBD27CE44E9992BDBA43949EAF5C" descr="网店或小程序二维码-1"/>
        <xdr:cNvPicPr/>
      </xdr:nvPicPr>
      <xdr:blipFill>
        <a:blip r:embed="rId2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19" name="ID_0A3554E55E1D45D0BD25B460BFA78DE3" descr="网店或小程序二维码-2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8400" cy="3704590"/>
        </a:xfrm>
        <a:prstGeom prst="rect">
          <a:avLst/>
        </a:prstGeom>
      </xdr:spPr>
    </xdr:pic>
  </etc:cellImage>
  <etc:cellImage>
    <xdr:pic>
      <xdr:nvPicPr>
        <xdr:cNvPr id="20" name="ID_F258D32F404D4BD08B2C872BCFEBBA50" descr="网店或小程序二维码-3"/>
        <xdr:cNvPicPr/>
      </xdr:nvPicPr>
      <xdr:blipFill>
        <a:blip r:embed="rId4"/>
        <a:stretch>
          <a:fillRect/>
        </a:stretch>
      </xdr:blipFill>
      <xdr:spPr>
        <a:xfrm>
          <a:off x="0" y="0"/>
          <a:ext cx="1409700" cy="1409700"/>
        </a:xfrm>
        <a:prstGeom prst="rect">
          <a:avLst/>
        </a:prstGeom>
      </xdr:spPr>
    </xdr:pic>
  </etc:cellImage>
  <etc:cellImage>
    <xdr:pic>
      <xdr:nvPicPr>
        <xdr:cNvPr id="21" name="ID_6CAD9D586179472AA7AB64374CAE5B9B" descr="网店或小程序二维码-4"/>
        <xdr:cNvPicPr/>
      </xdr:nvPicPr>
      <xdr:blipFill>
        <a:blip r:embed="rId5"/>
        <a:stretch>
          <a:fillRect/>
        </a:stretch>
      </xdr:blipFill>
      <xdr:spPr>
        <a:xfrm>
          <a:off x="0" y="0"/>
          <a:ext cx="3314700" cy="3076575"/>
        </a:xfrm>
        <a:prstGeom prst="rect">
          <a:avLst/>
        </a:prstGeom>
      </xdr:spPr>
    </xdr:pic>
  </etc:cellImage>
  <etc:cellImage>
    <xdr:pic>
      <xdr:nvPicPr>
        <xdr:cNvPr id="22" name="ID_5E35B42292F24B4BBF6A05B57265430E" descr="网店或小程序二维码-5"/>
        <xdr:cNvPicPr/>
      </xdr:nvPicPr>
      <xdr:blipFill>
        <a:blip r:embed="rId6"/>
        <a:stretch>
          <a:fillRect/>
        </a:stretch>
      </xdr:blipFill>
      <xdr:spPr>
        <a:xfrm>
          <a:off x="0" y="0"/>
          <a:ext cx="3314700" cy="3076575"/>
        </a:xfrm>
        <a:prstGeom prst="rect">
          <a:avLst/>
        </a:prstGeom>
      </xdr:spPr>
    </xdr:pic>
  </etc:cellImage>
  <etc:cellImage>
    <xdr:pic>
      <xdr:nvPicPr>
        <xdr:cNvPr id="23" name="ID_FF8739675D8945BCA2BBB30F68BE4CC2" descr="网店或小程序二维码-7"/>
        <xdr:cNvPicPr/>
      </xdr:nvPicPr>
      <xdr:blipFill>
        <a:blip r:embed="rId7"/>
        <a:stretch>
          <a:fillRect/>
        </a:stretch>
      </xdr:blipFill>
      <xdr:spPr>
        <a:xfrm>
          <a:off x="0" y="0"/>
          <a:ext cx="6705600" cy="10058400"/>
        </a:xfrm>
        <a:prstGeom prst="rect">
          <a:avLst/>
        </a:prstGeom>
      </xdr:spPr>
    </xdr:pic>
  </etc:cellImage>
  <etc:cellImage>
    <xdr:pic>
      <xdr:nvPicPr>
        <xdr:cNvPr id="24" name="ID_19FF883CF7CA4A20978993BB8F36E9BB" descr="网店或小程序二维码-8"/>
        <xdr:cNvPicPr/>
      </xdr:nvPicPr>
      <xdr:blipFill>
        <a:blip r:embed="rId8"/>
        <a:stretch>
          <a:fillRect/>
        </a:stretch>
      </xdr:blipFill>
      <xdr:spPr>
        <a:xfrm>
          <a:off x="0" y="0"/>
          <a:ext cx="2447925" cy="2457450"/>
        </a:xfrm>
        <a:prstGeom prst="rect">
          <a:avLst/>
        </a:prstGeom>
      </xdr:spPr>
    </xdr:pic>
  </etc:cellImage>
  <etc:cellImage>
    <xdr:pic>
      <xdr:nvPicPr>
        <xdr:cNvPr id="25" name="ID_DCB3735A05034B4DABDD16AF508DBC82" descr="A豪发～小林-销售门店门面照片"/>
        <xdr:cNvPicPr/>
      </xdr:nvPicPr>
      <xdr:blipFill>
        <a:blip r:embed="rId9"/>
        <a:stretch>
          <a:fillRect/>
        </a:stretch>
      </xdr:blipFill>
      <xdr:spPr>
        <a:xfrm>
          <a:off x="0" y="0"/>
          <a:ext cx="6362700" cy="6096000"/>
        </a:xfrm>
        <a:prstGeom prst="rect">
          <a:avLst/>
        </a:prstGeom>
      </xdr:spPr>
    </xdr:pic>
  </etc:cellImage>
  <etc:cellImage>
    <xdr:pic>
      <xdr:nvPicPr>
        <xdr:cNvPr id="26" name="ID_18F4C1AA2A3C4C1C917B5707BBB28D62" descr="网店或小程序二维码-9"/>
        <xdr:cNvPicPr/>
      </xdr:nvPicPr>
      <xdr:blipFill>
        <a:blip r:embed="rId10"/>
        <a:stretch>
          <a:fillRect/>
        </a:stretch>
      </xdr:blipFill>
      <xdr:spPr>
        <a:xfrm>
          <a:off x="0" y="0"/>
          <a:ext cx="7112635" cy="10058400"/>
        </a:xfrm>
        <a:prstGeom prst="rect">
          <a:avLst/>
        </a:prstGeom>
      </xdr:spPr>
    </xdr:pic>
  </etc:cellImage>
  <etc:cellImage>
    <xdr:pic>
      <xdr:nvPicPr>
        <xdr:cNvPr id="27" name="ID_30A5CD48BE124A1A876706D705B5DA7B" descr="微信用户951e75-销售门店门面照片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8" name="ID_A384163F11264DF8A37BC487FE0CFFC7" descr="网店或小程序二维码-10"/>
        <xdr:cNvPicPr/>
      </xdr:nvPicPr>
      <xdr:blipFill>
        <a:blip r:embed="rId12"/>
        <a:stretch>
          <a:fillRect/>
        </a:stretch>
      </xdr:blipFill>
      <xdr:spPr>
        <a:xfrm>
          <a:off x="0" y="0"/>
          <a:ext cx="6096000" cy="9020175"/>
        </a:xfrm>
        <a:prstGeom prst="rect">
          <a:avLst/>
        </a:prstGeom>
      </xdr:spPr>
    </xdr:pic>
  </etc:cellImage>
  <etc:cellImage>
    <xdr:pic>
      <xdr:nvPicPr>
        <xdr:cNvPr id="29" name="ID_655484E43F9C4A4C872971EF25AAF871" descr="网店或小程序二维码-11"/>
        <xdr:cNvPicPr/>
      </xdr:nvPicPr>
      <xdr:blipFill>
        <a:blip r:embed="rId13"/>
        <a:stretch>
          <a:fillRect/>
        </a:stretch>
      </xdr:blipFill>
      <xdr:spPr>
        <a:xfrm>
          <a:off x="0" y="0"/>
          <a:ext cx="5792470" cy="10058400"/>
        </a:xfrm>
        <a:prstGeom prst="rect">
          <a:avLst/>
        </a:prstGeom>
      </xdr:spPr>
    </xdr:pic>
  </etc:cellImage>
  <etc:cellImage>
    <xdr:pic>
      <xdr:nvPicPr>
        <xdr:cNvPr id="30" name="ID_FF86E900DA464B39B90EB18B7166E1BE" descr="陈家文18802506322-销售门店门面照片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31" name="ID_C408D6ACCE204045BC42FC459B66C081" descr="网店或小程序二维码-13"/>
        <xdr:cNvPicPr/>
      </xdr:nvPicPr>
      <xdr:blipFill>
        <a:blip r:embed="rId15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2" name="ID_C5994A0E47DA4077AC824A1F4845CE6D" descr="网店或小程序二维码-14"/>
        <xdr:cNvPicPr/>
      </xdr:nvPicPr>
      <xdr:blipFill>
        <a:blip r:embed="rId16"/>
        <a:stretch>
          <a:fillRect/>
        </a:stretch>
      </xdr:blipFill>
      <xdr:spPr>
        <a:xfrm>
          <a:off x="0" y="0"/>
          <a:ext cx="4095750" cy="4095750"/>
        </a:xfrm>
        <a:prstGeom prst="rect">
          <a:avLst/>
        </a:prstGeom>
      </xdr:spPr>
    </xdr:pic>
  </etc:cellImage>
  <etc:cellImage>
    <xdr:pic>
      <xdr:nvPicPr>
        <xdr:cNvPr id="2" name="ID_711453134B6A485580AFCD385EC0C996" descr="3dbb8826f3cc4c67f49449374ceaff90"/>
        <xdr:cNvPicPr/>
      </xdr:nvPicPr>
      <xdr:blipFill>
        <a:blip r:embed="rId17"/>
        <a:stretch>
          <a:fillRect/>
        </a:stretch>
      </xdr:blipFill>
      <xdr:spPr>
        <a:xfrm>
          <a:off x="0" y="0"/>
          <a:ext cx="10058400" cy="7144385"/>
        </a:xfrm>
        <a:prstGeom prst="rect">
          <a:avLst/>
        </a:prstGeom>
      </xdr:spPr>
    </xdr:pic>
  </etc:cellImage>
  <etc:cellImage>
    <xdr:pic>
      <xdr:nvPicPr>
        <xdr:cNvPr id="3" name="ID_DA05C09B04E040789DE58A3ABC5A7F58" descr="14f0fcb98620b10c586807c117c83639"/>
        <xdr:cNvPicPr/>
      </xdr:nvPicPr>
      <xdr:blipFill>
        <a:blip r:embed="rId18"/>
        <a:stretch>
          <a:fillRect/>
        </a:stretch>
      </xdr:blipFill>
      <xdr:spPr>
        <a:xfrm>
          <a:off x="0" y="0"/>
          <a:ext cx="8526145" cy="10058400"/>
        </a:xfrm>
        <a:prstGeom prst="rect">
          <a:avLst/>
        </a:prstGeom>
      </xdr:spPr>
    </xdr:pic>
  </etc:cellImage>
  <etc:cellImage>
    <xdr:pic>
      <xdr:nvPicPr>
        <xdr:cNvPr id="4" name="ID_C876A5AA46424D45A11F37E4B5B6481D" descr="原图准"/>
        <xdr:cNvPicPr/>
      </xdr:nvPicPr>
      <xdr:blipFill>
        <a:blip r:embed="rId19"/>
        <a:stretch>
          <a:fillRect/>
        </a:stretch>
      </xdr:blipFill>
      <xdr:spPr>
        <a:xfrm>
          <a:off x="0" y="0"/>
          <a:ext cx="3810000" cy="3810000"/>
        </a:xfrm>
        <a:prstGeom prst="rect">
          <a:avLst/>
        </a:prstGeom>
      </xdr:spPr>
    </xdr:pic>
  </etc:cellImage>
  <etc:cellImage>
    <xdr:pic>
      <xdr:nvPicPr>
        <xdr:cNvPr id="5" name="ID_065C30EF2A894DB3B31445889D5DF38D" descr="微信图片_20260730160331_108_584"/>
        <xdr:cNvPicPr/>
      </xdr:nvPicPr>
      <xdr:blipFill>
        <a:blip r:embed="rId20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6" name="ID_1B8F352826D2481D8FCCED599F32FFA6" descr="遂溪"/>
        <xdr:cNvPicPr/>
      </xdr:nvPicPr>
      <xdr:blipFill>
        <a:blip r:embed="rId21"/>
        <a:stretch>
          <a:fillRect/>
        </a:stretch>
      </xdr:blipFill>
      <xdr:spPr>
        <a:xfrm>
          <a:off x="0" y="0"/>
          <a:ext cx="3790950" cy="3743325"/>
        </a:xfrm>
        <a:prstGeom prst="rect">
          <a:avLst/>
        </a:prstGeom>
      </xdr:spPr>
    </xdr:pic>
  </etc:cellImage>
  <etc:cellImage>
    <xdr:pic>
      <xdr:nvPicPr>
        <xdr:cNvPr id="8" name="ID_ABD1B197A788445C9C7BC90467C6DDE0" descr="微信图片_20260731153335_21_10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678025" y="4476750"/>
          <a:ext cx="7543800" cy="10061575"/>
        </a:xfrm>
        <a:prstGeom prst="rect">
          <a:avLst/>
        </a:prstGeom>
      </xdr:spPr>
    </xdr:pic>
  </etc:cellImage>
  <etc:cellImage>
    <xdr:pic>
      <xdr:nvPicPr>
        <xdr:cNvPr id="9" name="ID_B3C229EB85FD458AB5DC64A39703CAF2" descr="ScreenShot_2026-07-31_153521_09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344525" y="4476750"/>
          <a:ext cx="2219325" cy="2212975"/>
        </a:xfrm>
        <a:prstGeom prst="rect">
          <a:avLst/>
        </a:prstGeom>
      </xdr:spPr>
    </xdr:pic>
  </etc:cellImage>
  <etc:cellImage>
    <xdr:pic>
      <xdr:nvPicPr>
        <xdr:cNvPr id="10" name="ID_B54EFBDBA57741AF8726024D746AA3AF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3858875" y="27012900"/>
          <a:ext cx="6858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C7AE40CD8C2F44C88C9279F9BE858A9F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182475" y="27012900"/>
          <a:ext cx="6858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48D6052B59874F06BC7E1824112DF51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182475" y="30060900"/>
          <a:ext cx="12030075" cy="14211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45A0EADFCC8F486FBF07AF578431A7BA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858875" y="32042100"/>
          <a:ext cx="13925550" cy="10029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913060FAF89A41D5BD11A6F0943A8C6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201275" y="31102300"/>
          <a:ext cx="1714500" cy="17145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<sst xmlns="http://schemas.openxmlformats.org/spreadsheetml/2006/main" count="81" uniqueCount="70">
  <si>
    <t>麻章区中小学生校服生产销售企业信息表（第一批）</t>
  </si>
  <si>
    <t>序号</t>
  </si>
  <si>
    <t>校服生产企业名称</t>
  </si>
  <si>
    <t>校服品牌店铺名称</t>
  </si>
  <si>
    <t>校服实体店销售地址</t>
  </si>
  <si>
    <t>联系电话</t>
  </si>
  <si>
    <t>网店或小程序二维码</t>
  </si>
  <si>
    <t>销售门店门面照片</t>
  </si>
  <si>
    <t>备注</t>
  </si>
  <si>
    <t>旗弘工艺服饰（湛江市）有限公司</t>
  </si>
  <si>
    <t>湛江市学霸喵教育科技有限公司</t>
  </si>
  <si>
    <t>1、湛江市霞山区银帆路2号银帆花园A区3号楼03号铺
2、湛江吴川市梅菉镇长寿路5号丝绸大厦东107门店</t>
  </si>
  <si>
    <t>霞山店联系电话:18320323281
吴川店联系电话:13437888431</t>
  </si>
  <si>
    <t>广州爱阳服装有限责任公司</t>
  </si>
  <si>
    <t>爱阳校服</t>
  </si>
  <si>
    <t>暂无</t>
  </si>
  <si>
    <t>15800228634</t>
  </si>
  <si>
    <t/>
  </si>
  <si>
    <t>佛山市禅城区童逗乐服装店</t>
  </si>
  <si>
    <t>麻章区新城高地4栋6号</t>
  </si>
  <si>
    <t>15811711878</t>
  </si>
  <si>
    <t>湛江市善是美贸易有限公司</t>
  </si>
  <si>
    <t>1、湛江市赤坎区岭仔村88号
2、湛江市徐闻县前进东路40号</t>
  </si>
  <si>
    <t>赤坎店电话：17728298885
徐闻店电话：19867028982</t>
  </si>
  <si>
    <t>粤盛纺织有限公司</t>
  </si>
  <si>
    <t>粤盛校服</t>
  </si>
  <si>
    <t>1.广东省湛江市霞山区东柳窗帘布艺城76号档
2.广东省湛江市赤坎区二十八中附近尖嘴岭339号</t>
  </si>
  <si>
    <t>15917585516</t>
  </si>
  <si>
    <t>雷州市豪发制衣厂</t>
  </si>
  <si>
    <t>江姑校服店，天天校服</t>
  </si>
  <si>
    <t>1.湛江市赤坎区光复路25号 
2.湛江市赤坎区南方路35号首层之一</t>
  </si>
  <si>
    <t>13827196708</t>
  </si>
  <si>
    <t>湛江市纯菲服装有限公司</t>
  </si>
  <si>
    <t>纯菲制服</t>
  </si>
  <si>
    <t>麻章区麻章镇瑞康一横路77号（湛江中医学校）</t>
  </si>
  <si>
    <t>18820702373</t>
  </si>
  <si>
    <t>湛江市麻章区悦心服装店</t>
  </si>
  <si>
    <t>悦心校服</t>
  </si>
  <si>
    <t>1.湛江市麻章区后湾村338号之一    
  2.湛江市麻章区麻海路变压西边02号商铺</t>
  </si>
  <si>
    <t>13590009759</t>
  </si>
  <si>
    <t>雷州市雷城富亨服饰店</t>
  </si>
  <si>
    <t>天天校服</t>
  </si>
  <si>
    <t>1.湛江市赤坎区南方路35号首层之一；
2.湛江市赤坎区寸宝路文章村“农民公寓”A3商铺；
3.湛江市麻章区麻章镇麻志路99号桃源里花园8幢1层06商铺；
4.湛江市麻章区麻赤路47号内；
5.雷州市雷城西圣宫门01号之二铺面内
6.湛江市麻章区长龙路2号；
7.湛江市麻章区瑞云中路8号101商场第一门面。</t>
  </si>
  <si>
    <t>18666744222   
13434681122</t>
  </si>
  <si>
    <t>遂溪县城月来利达制衣厂</t>
  </si>
  <si>
    <t>无</t>
  </si>
  <si>
    <t>1、湛江市麻章区指尖办公用品店；
2、湛江市麻章区童星文体用品店；
3、湛江市麻章区博爱教育托管一中校区；4、湛江市麻章区林妹妹学生托管中心；
5、湛江市麻章区然盛托管中心。</t>
  </si>
  <si>
    <t>18802506322</t>
  </si>
  <si>
    <t>湛江市远图服装有限公司</t>
  </si>
  <si>
    <t>远图服装</t>
  </si>
  <si>
    <t>湛江市赤坎区金城路81-99号金海湾二期住宅小区6幢一层10号商铺</t>
  </si>
  <si>
    <t>16626501525</t>
  </si>
  <si>
    <t>广州一匠时装有限公司</t>
  </si>
  <si>
    <t>大唐少年</t>
  </si>
  <si>
    <t>18520633087</t>
  </si>
  <si>
    <t>湛江市豪威服装有限公司</t>
  </si>
  <si>
    <t>豪威校服超市</t>
  </si>
  <si>
    <t>1.湛江市麻章区后湾旧村418号 
2.湛江市赤坎区南桥南路华景公寓锦华阁a1 商铺</t>
  </si>
  <si>
    <t>13729162756</t>
  </si>
  <si>
    <t>湛江舒梦服装</t>
  </si>
  <si>
    <t>未蓝校服</t>
  </si>
  <si>
    <t>湛江市麻章区麻章镇政通西路111号金地自在城市花园11号楼1层13号商铺</t>
  </si>
  <si>
    <t>13729049263</t>
  </si>
  <si>
    <t>广东绮豪服装实业有限公司</t>
  </si>
  <si>
    <t>熊学子</t>
  </si>
  <si>
    <r>
      <t>1、熊学子校服超市(旗舰店）：湛江市霞山区菉林路8号临街商铺A2,A3；
2、熊学子校服超市（赤坎店）：湛江市赤坎区南方路46号1号楼一层商铺1</t>
    </r>
    <r>
      <rPr>
        <sz val="14"/>
        <rFont val="Times New Roman"/>
        <charset val="134"/>
      </rPr>
      <t>‑</t>
    </r>
    <r>
      <rPr>
        <sz val="14"/>
        <rFont val="仿宋"/>
        <charset val="134"/>
      </rPr>
      <t>2号；
3、朝辉托管：麻章区朝阳路与麻海路交叉口东南40米；
4、诚侍便利店：麻章区卫校对面政通路；
5、悦客便利店：麻章区政通中路与南乐路交叉口南400米；
6、博耀托管：麻章区麻章二小正对面；
7、易丰便利店：麻章区金川路57号金川高地；
8、赤岭一档：麻章区赤岭小学右手边一档；
9、朗诗德专卖店：太平镇朗诗德专卖店。</t>
    </r>
  </si>
  <si>
    <t>13702739923；
旗舰店：18666716707；
赤坎店：17825430681；
朝辉托管：13659729039；
诚侍便利店：15907595880；
悦客便利店：13554797056；
博耀托管：18125903432；
易丰便利店：13724756617；
赤岭一档：13692381720；
朗诗德专卖店：15900167783。</t>
  </si>
  <si>
    <t>熊学子（湛江市）服装服饰有限公司</t>
  </si>
  <si>
    <t>熊学子校服超市</t>
  </si>
  <si>
    <r>
      <t>旗舰店：湛江市霞山区菉林路8号临街商铺A2,A3；
赤坎店：湛江市赤坎区南方路46号1号楼一层商铺1</t>
    </r>
    <r>
      <rPr>
        <sz val="14"/>
        <rFont val="Times New Roman"/>
        <charset val="134"/>
      </rPr>
      <t>‑</t>
    </r>
    <r>
      <rPr>
        <sz val="14"/>
        <rFont val="仿宋"/>
        <charset val="134"/>
      </rPr>
      <t>2号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</si>
</sst>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name val="Calibri"/>
      <charset val="134"/>
    </font>
    <font>
      <sz val="14"/>
      <name val="黑体"/>
      <charset val="134"/>
    </font>
    <font>
      <sz val="22"/>
      <name val="黑体"/>
      <charset val="134"/>
    </font>
    <font>
      <sz val="14"/>
      <name val="仿宋"/>
      <charset val="134"/>
    </font>
    <font>
      <sz val="14"/>
      <color rgb="FF800080"/>
      <name val="仿宋_GB2312"/>
      <charset val="134"/>
    </font>
    <font>
      <sz val="14"/>
      <name val="仿宋_GB2312"/>
      <charset val="134"/>
    </font>
    <font>
      <sz val="11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4"/>
      <name val="Times New Roman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Fill="0" applyBorder="0"/>
    <xf numFmtId="43" fontId="7" fillId="0" borderId="0" applyFont="0" applyFill="0" applyBorder="0" applyAlignment="0" applyProtection="0">
      <alignment vertical="center"/>
    </xf>
    <xf numFmtId="44" fontId="7" fillId="0" borderId="0" applyFont="0" applyFill="0" applyBorder="0" applyAlignment="0" applyProtection="0">
      <alignment vertical="center"/>
    </xf>
    <xf numFmtId="9" fontId="7" fillId="0" borderId="0" applyFont="0" applyFill="0" applyBorder="0" applyAlignment="0" applyProtection="0">
      <alignment vertical="center"/>
    </xf>
    <xf numFmtId="41" fontId="7" fillId="0" borderId="0" applyFont="0" applyFill="0" applyBorder="0" applyAlignment="0" applyProtection="0">
      <alignment vertical="center"/>
    </xf>
    <xf numFmtId="42" fontId="7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7" fillId="2" borderId="2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5" applyNumberFormat="0" applyAlignment="0" applyProtection="0">
      <alignment vertical="center"/>
    </xf>
    <xf numFmtId="0" fontId="17" fillId="4" borderId="6" applyNumberFormat="0" applyAlignment="0" applyProtection="0">
      <alignment vertical="center"/>
    </xf>
    <xf numFmtId="0" fontId="18" fillId="4" borderId="5" applyNumberFormat="0" applyAlignment="0" applyProtection="0">
      <alignment vertical="center"/>
    </xf>
    <xf numFmtId="0" fontId="19" fillId="5" borderId="7" applyNumberFormat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</cellStyleXfs>
  <cellXfs count="11">
    <xf numFmtId="0" fontId="0" fillId="0" borderId="0" xfId="0"/>
    <xf numFmtId="0" fontId="1" fillId="0" borderId="0" xfId="0" applyFont="1" applyAlignment="1">
      <alignment wrapText="1" shrinkToFit="1"/>
    </xf>
    <xf numFmtId="0" fontId="0" fillId="0" borderId="0" xfId="0" applyAlignment="1">
      <alignment wrapText="1" shrinkToFit="1"/>
    </xf>
    <xf numFmtId="0" fontId="2" fillId="0" borderId="0" xfId="0" applyFont="1" applyAlignment="1">
      <alignment horizontal="center" vertical="center" wrapText="1" shrinkToFit="1"/>
    </xf>
    <xf numFmtId="0" fontId="1" fillId="0" borderId="1" xfId="0" applyFont="1" applyBorder="1" applyAlignment="1">
      <alignment horizontal="center" vertical="center" wrapText="1" shrinkToFit="1"/>
    </xf>
    <xf numFmtId="0" fontId="3" fillId="0" borderId="1" xfId="0" applyFont="1" applyBorder="1" applyAlignment="1">
      <alignment horizontal="center" vertical="center" wrapText="1" shrinkToFit="1"/>
    </xf>
    <xf numFmtId="0" fontId="4" fillId="0" borderId="1" xfId="0" applyFont="1" applyBorder="1" applyAlignment="1">
      <alignment horizontal="center" vertical="center" wrapText="1" shrinkToFit="1"/>
    </xf>
    <xf numFmtId="0" fontId="5" fillId="0" borderId="1" xfId="0" applyFont="1" applyBorder="1" applyAlignment="1">
      <alignment horizontal="center" wrapText="1" shrinkToFit="1"/>
    </xf>
    <xf numFmtId="0" fontId="0" fillId="0" borderId="1" xfId="0" applyBorder="1" applyAlignment="1">
      <alignment wrapText="1" shrinkToFit="1"/>
    </xf>
    <xf numFmtId="0" fontId="5" fillId="0" borderId="1" xfId="0" applyFont="1" applyBorder="1" applyAlignment="1">
      <alignment horizontal="center" vertical="center" wrapText="1" shrinkToFit="1"/>
    </xf>
    <xf numFmtId="0" fontId="6" fillId="0" borderId="1" xfId="0" applyFont="1" applyBorder="1" applyAlignment="1">
      <alignment horizontal="center" vertical="center" wrapText="1" shrinkToFi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png"/><Relationship Id="rId3" Type="http://schemas.openxmlformats.org/officeDocument/2006/relationships/image" Target="media/image3.jpe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jpeg"/><Relationship Id="rId21" Type="http://schemas.openxmlformats.org/officeDocument/2006/relationships/image" Target="media/image21.pn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6" Type="http://www.wps.cn/officeDocument/2023/relationships/customStorage" Target="customStorage/customStorage.xml"/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9"/>
  <sheetViews>
    <sheetView tabSelected="1" zoomScale="85" zoomScaleNormal="85" topLeftCell="A17" workbookViewId="0">
      <selection activeCell="G5" sqref="G5"/>
    </sheetView>
  </sheetViews>
  <sheetFormatPr defaultColWidth="9" defaultRowHeight="35" customHeight="1" outlineLevelCol="7"/>
  <cols>
    <col min="1" max="1" width="8.28571428571429" style="2" customWidth="1"/>
    <col min="2" max="2" width="25" style="2" customWidth="1"/>
    <col min="3" max="3" width="22.0190476190476" style="2" customWidth="1"/>
    <col min="4" max="4" width="54.7142857142857" style="2" customWidth="1"/>
    <col min="5" max="5" width="40" style="2" customWidth="1"/>
    <col min="6" max="6" width="29.7142857142857" style="2" customWidth="1"/>
    <col min="7" max="7" width="34.7904761904762" style="2" customWidth="1"/>
    <col min="8" max="8" width="44.1904761904762" style="2" customWidth="1"/>
    <col min="9" max="16378" width="9.14285714285714" style="2" customWidth="1"/>
    <col min="16379" max="16379" width="9.14285714285714" style="2"/>
    <col min="16380" max="16384" width="9" style="2"/>
  </cols>
  <sheetData>
    <row r="1" ht="45" customHeight="1" spans="1:8">
      <c r="A1" s="3" t="s">
        <v>0</v>
      </c>
      <c r="B1" s="3"/>
      <c r="C1" s="3"/>
      <c r="D1" s="3"/>
      <c r="E1" s="3"/>
      <c r="F1" s="3"/>
      <c r="G1" s="3"/>
      <c r="H1" s="3"/>
    </row>
    <row r="2" s="1" customFormat="1" ht="45" customHeight="1" spans="1:8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</row>
    <row r="3" ht="140" customHeight="1" spans="1:8">
      <c r="A3" s="5">
        <v>1</v>
      </c>
      <c r="B3" s="5" t="s">
        <v>9</v>
      </c>
      <c r="C3" s="5" t="s">
        <v>10</v>
      </c>
      <c r="D3" s="5" t="s">
        <v>11</v>
      </c>
      <c r="E3" s="5" t="s">
        <v>12</v>
      </c>
      <c r="F3" s="6" t="str">
        <f>_xlfn.DISPIMG("ID_C262DBD27CE44E9992BDBA43949EAF5C",1)</f>
        <v>=DISPIMG("ID_C262DBD27CE44E9992BDBA43949EAF5C",1)</v>
      </c>
      <c r="G3" s="7" t="str">
        <f>_xlfn.DISPIMG("ID_711453134B6A485580AFCD385EC0C996",1)</f>
        <v>=DISPIMG("ID_711453134B6A485580AFCD385EC0C996",1)</v>
      </c>
      <c r="H3" s="8" t="str">
        <f>_xlfn.DISPIMG("ID_DA05C09B04E040789DE58A3ABC5A7F58",1)</f>
        <v>=DISPIMG("ID_DA05C09B04E040789DE58A3ABC5A7F58",1)</v>
      </c>
    </row>
    <row r="4" ht="140" customHeight="1" spans="1:8">
      <c r="A4" s="5">
        <v>2</v>
      </c>
      <c r="B4" s="5" t="s">
        <v>13</v>
      </c>
      <c r="C4" s="5" t="s">
        <v>14</v>
      </c>
      <c r="D4" s="5" t="s">
        <v>15</v>
      </c>
      <c r="E4" s="5" t="s">
        <v>16</v>
      </c>
      <c r="F4" s="6" t="str">
        <f>_xlfn.DISPIMG("ID_0A3554E55E1D45D0BD25B460BFA78DE3",1)</f>
        <v>=DISPIMG("ID_0A3554E55E1D45D0BD25B460BFA78DE3",1)</v>
      </c>
      <c r="G4" s="7"/>
      <c r="H4" s="9" t="s">
        <v>17</v>
      </c>
    </row>
    <row r="5" ht="140" customHeight="1" spans="1:8">
      <c r="A5" s="5">
        <v>3</v>
      </c>
      <c r="B5" s="5" t="s">
        <v>18</v>
      </c>
      <c r="C5" s="5" t="s">
        <v>18</v>
      </c>
      <c r="D5" s="5" t="s">
        <v>19</v>
      </c>
      <c r="E5" s="5" t="s">
        <v>20</v>
      </c>
      <c r="F5" s="6" t="str">
        <f>_xlfn.DISPIMG("ID_F258D32F404D4BD08B2C872BCFEBBA50",1)</f>
        <v>=DISPIMG("ID_F258D32F404D4BD08B2C872BCFEBBA50",1)</v>
      </c>
      <c r="G5" s="7"/>
      <c r="H5" s="9"/>
    </row>
    <row r="6" ht="144" customHeight="1" spans="1:8">
      <c r="A6" s="5">
        <v>4</v>
      </c>
      <c r="B6" s="5" t="s">
        <v>21</v>
      </c>
      <c r="C6" s="5" t="s">
        <v>21</v>
      </c>
      <c r="D6" s="5" t="s">
        <v>22</v>
      </c>
      <c r="E6" s="5" t="s">
        <v>23</v>
      </c>
      <c r="F6" s="6" t="str">
        <f>_xlfn.DISPIMG("ID_6CAD9D586179472AA7AB64374CAE5B9B",1)</f>
        <v>=DISPIMG("ID_6CAD9D586179472AA7AB64374CAE5B9B",1)</v>
      </c>
      <c r="H6" s="7" t="str">
        <f>_xlfn.DISPIMG("ID_5E35B42292F24B4BBF6A05B57265430E",1)</f>
        <v>=DISPIMG("ID_5E35B42292F24B4BBF6A05B57265430E",1)</v>
      </c>
    </row>
    <row r="7" ht="140" customHeight="1" spans="1:8">
      <c r="A7" s="5">
        <v>5</v>
      </c>
      <c r="B7" s="5" t="s">
        <v>24</v>
      </c>
      <c r="C7" s="5" t="s">
        <v>25</v>
      </c>
      <c r="D7" s="5" t="s">
        <v>26</v>
      </c>
      <c r="E7" s="5" t="s">
        <v>27</v>
      </c>
      <c r="F7" s="6" t="str">
        <f>_xlfn.DISPIMG("ID_FF8739675D8945BCA2BBB30F68BE4CC2",1)</f>
        <v>=DISPIMG("ID_FF8739675D8945BCA2BBB30F68BE4CC2",1)</v>
      </c>
      <c r="G7" s="7"/>
      <c r="H7" s="9" t="s">
        <v>17</v>
      </c>
    </row>
    <row r="8" ht="140" customHeight="1" spans="1:8">
      <c r="A8" s="5">
        <v>6</v>
      </c>
      <c r="B8" s="5" t="s">
        <v>28</v>
      </c>
      <c r="C8" s="5" t="s">
        <v>29</v>
      </c>
      <c r="D8" s="5" t="s">
        <v>30</v>
      </c>
      <c r="E8" s="5" t="s">
        <v>31</v>
      </c>
      <c r="F8" s="6" t="str">
        <f>_xlfn.DISPIMG("ID_19FF883CF7CA4A20978993BB8F36E9BB",1)</f>
        <v>=DISPIMG("ID_19FF883CF7CA4A20978993BB8F36E9BB",1)</v>
      </c>
      <c r="G8" s="6" t="str">
        <f>_xlfn.DISPIMG("ID_DCB3735A05034B4DABDD16AF508DBC82",1)</f>
        <v>=DISPIMG("ID_DCB3735A05034B4DABDD16AF508DBC82",1)</v>
      </c>
      <c r="H8" s="9" t="s">
        <v>17</v>
      </c>
    </row>
    <row r="9" ht="140" customHeight="1" spans="1:8">
      <c r="A9" s="5">
        <v>7</v>
      </c>
      <c r="B9" s="5" t="s">
        <v>32</v>
      </c>
      <c r="C9" s="5" t="s">
        <v>33</v>
      </c>
      <c r="D9" s="5" t="s">
        <v>34</v>
      </c>
      <c r="E9" s="5" t="s">
        <v>35</v>
      </c>
      <c r="F9" s="6" t="str">
        <f>_xlfn.DISPIMG("ID_18F4C1AA2A3C4C1C917B5707BBB28D62",1)</f>
        <v>=DISPIMG("ID_18F4C1AA2A3C4C1C917B5707BBB28D62",1)</v>
      </c>
      <c r="G9" s="6" t="str">
        <f>_xlfn.DISPIMG("ID_30A5CD48BE124A1A876706D705B5DA7B",1)</f>
        <v>=DISPIMG("ID_30A5CD48BE124A1A876706D705B5DA7B",1)</v>
      </c>
      <c r="H9" s="9" t="s">
        <v>17</v>
      </c>
    </row>
    <row r="10" ht="140" customHeight="1" spans="1:8">
      <c r="A10" s="5">
        <v>8</v>
      </c>
      <c r="B10" s="5" t="s">
        <v>36</v>
      </c>
      <c r="C10" s="5" t="s">
        <v>37</v>
      </c>
      <c r="D10" s="5" t="s">
        <v>38</v>
      </c>
      <c r="E10" s="5" t="s">
        <v>39</v>
      </c>
      <c r="F10" s="6" t="str">
        <f>_xlfn.DISPIMG("ID_A384163F11264DF8A37BC487FE0CFFC7",1)</f>
        <v>=DISPIMG("ID_A384163F11264DF8A37BC487FE0CFFC7",1)</v>
      </c>
      <c r="G10" s="6"/>
      <c r="H10" s="9" t="s">
        <v>17</v>
      </c>
    </row>
    <row r="11" ht="213" customHeight="1" spans="1:8">
      <c r="A11" s="5">
        <v>9</v>
      </c>
      <c r="B11" s="5" t="s">
        <v>40</v>
      </c>
      <c r="C11" s="5" t="s">
        <v>41</v>
      </c>
      <c r="D11" s="5" t="s">
        <v>42</v>
      </c>
      <c r="E11" s="5" t="s">
        <v>43</v>
      </c>
      <c r="F11" s="6" t="str">
        <f>_xlfn.DISPIMG("ID_655484E43F9C4A4C872971EF25AAF871",1)</f>
        <v>=DISPIMG("ID_655484E43F9C4A4C872971EF25AAF871",1)</v>
      </c>
      <c r="G11" s="7"/>
      <c r="H11" s="9"/>
    </row>
    <row r="12" ht="140" customHeight="1" spans="1:8">
      <c r="A12" s="5">
        <v>10</v>
      </c>
      <c r="B12" s="5" t="s">
        <v>44</v>
      </c>
      <c r="C12" s="5" t="s">
        <v>45</v>
      </c>
      <c r="D12" s="5" t="s">
        <v>46</v>
      </c>
      <c r="E12" s="5" t="s">
        <v>47</v>
      </c>
      <c r="F12" s="9" t="str">
        <f>_xlfn.DISPIMG("ID_1B8F352826D2481D8FCCED599F32FFA6",1)</f>
        <v>=DISPIMG("ID_1B8F352826D2481D8FCCED599F32FFA6",1)</v>
      </c>
      <c r="G12" s="6" t="str">
        <f>_xlfn.DISPIMG("ID_FF86E900DA464B39B90EB18B7166E1BE",1)</f>
        <v>=DISPIMG("ID_FF86E900DA464B39B90EB18B7166E1BE",1)</v>
      </c>
      <c r="H12" s="9" t="s">
        <v>17</v>
      </c>
    </row>
    <row r="13" ht="140" customHeight="1" spans="1:8">
      <c r="A13" s="5">
        <v>11</v>
      </c>
      <c r="B13" s="5" t="s">
        <v>48</v>
      </c>
      <c r="C13" s="5" t="s">
        <v>49</v>
      </c>
      <c r="D13" s="5" t="s">
        <v>50</v>
      </c>
      <c r="E13" s="5" t="s">
        <v>51</v>
      </c>
      <c r="F13" s="6" t="str">
        <f>_xlfn.DISPIMG("ID_C876A5AA46424D45A11F37E4B5B6481D",1)</f>
        <v>=DISPIMG("ID_C876A5AA46424D45A11F37E4B5B6481D",1)</v>
      </c>
      <c r="G13" s="7" t="str">
        <f>_xlfn.DISPIMG("ID_065C30EF2A894DB3B31445889D5DF38D",1)</f>
        <v>=DISPIMG("ID_065C30EF2A894DB3B31445889D5DF38D",1)</v>
      </c>
      <c r="H13" s="9" t="s">
        <v>17</v>
      </c>
    </row>
    <row r="14" ht="140" customHeight="1" spans="1:8">
      <c r="A14" s="5">
        <v>12</v>
      </c>
      <c r="B14" s="5" t="s">
        <v>52</v>
      </c>
      <c r="C14" s="5" t="s">
        <v>53</v>
      </c>
      <c r="D14" s="5" t="s">
        <v>15</v>
      </c>
      <c r="E14" s="5" t="s">
        <v>54</v>
      </c>
      <c r="F14" s="6" t="str">
        <f>_xlfn.DISPIMG("ID_C408D6ACCE204045BC42FC459B66C081",1)</f>
        <v>=DISPIMG("ID_C408D6ACCE204045BC42FC459B66C081",1)</v>
      </c>
      <c r="G14" s="7"/>
      <c r="H14" s="9" t="s">
        <v>17</v>
      </c>
    </row>
    <row r="15" ht="140" customHeight="1" spans="1:8">
      <c r="A15" s="5">
        <v>13</v>
      </c>
      <c r="B15" s="5" t="s">
        <v>55</v>
      </c>
      <c r="C15" s="5" t="s">
        <v>56</v>
      </c>
      <c r="D15" s="5" t="s">
        <v>57</v>
      </c>
      <c r="E15" s="5" t="s">
        <v>58</v>
      </c>
      <c r="F15" s="6" t="str">
        <f>_xlfn.DISPIMG("ID_C5994A0E47DA4077AC824A1F4845CE6D",1)</f>
        <v>=DISPIMG("ID_C5994A0E47DA4077AC824A1F4845CE6D",1)</v>
      </c>
      <c r="G15" s="7"/>
      <c r="H15" s="9" t="s">
        <v>17</v>
      </c>
    </row>
    <row r="16" ht="140" customHeight="1" spans="1:8">
      <c r="A16" s="5">
        <v>14</v>
      </c>
      <c r="B16" s="5" t="s">
        <v>59</v>
      </c>
      <c r="C16" s="5" t="s">
        <v>60</v>
      </c>
      <c r="D16" s="5" t="s">
        <v>61</v>
      </c>
      <c r="E16" s="5" t="s">
        <v>62</v>
      </c>
      <c r="F16" s="6"/>
      <c r="G16" s="6" t="str">
        <f>_xlfn.DISPIMG("ID_749955E1BEA54DA287766B3A3C5BBED1",1)</f>
        <v>=DISPIMG("ID_749955E1BEA54DA287766B3A3C5BBED1",1)</v>
      </c>
      <c r="H16" s="9"/>
    </row>
    <row r="17" ht="322" customHeight="1" spans="1:8">
      <c r="A17" s="5">
        <v>15</v>
      </c>
      <c r="B17" s="5" t="s">
        <v>63</v>
      </c>
      <c r="C17" s="5" t="s">
        <v>64</v>
      </c>
      <c r="D17" s="5" t="s">
        <v>65</v>
      </c>
      <c r="E17" s="5" t="s">
        <v>66</v>
      </c>
      <c r="F17" s="2" t="str">
        <f>_xlfn.DISPIMG("ID_B3C229EB85FD458AB5DC64A39703CAF2",1)</f>
        <v>=DISPIMG("ID_B3C229EB85FD458AB5DC64A39703CAF2",1)</v>
      </c>
      <c r="G17" s="9" t="str">
        <f>_xlfn.DISPIMG("ID_C7AE40CD8C2F44C88C9279F9BE858A9F",1)</f>
        <v>=DISPIMG("ID_C7AE40CD8C2F44C88C9279F9BE858A9F",1)</v>
      </c>
      <c r="H17" s="9" t="str">
        <f>_xlfn.DISPIMG("ID_B54EFBDBA57741AF8726024D746AA3AF",1)</f>
        <v>=DISPIMG("ID_B54EFBDBA57741AF8726024D746AA3AF",1)</v>
      </c>
    </row>
    <row r="18" ht="156" customHeight="1" spans="1:8">
      <c r="A18" s="5">
        <v>16</v>
      </c>
      <c r="B18" s="5" t="s">
        <v>67</v>
      </c>
      <c r="C18" s="5" t="s">
        <v>68</v>
      </c>
      <c r="D18" s="5" t="s">
        <v>69</v>
      </c>
      <c r="E18" s="5">
        <v>18675988822</v>
      </c>
      <c r="F18" s="10" t="str">
        <f>_xlfn.DISPIMG("ID_913060FAF89A41D5BD11A6F0943A8C6E",1)</f>
        <v>=DISPIMG("ID_913060FAF89A41D5BD11A6F0943A8C6E",1)</v>
      </c>
      <c r="G18" s="8" t="str">
        <f>_xlfn.DISPIMG("ID_48D6052B59874F06BC7E1824112DF519",1)</f>
        <v>=DISPIMG("ID_48D6052B59874F06BC7E1824112DF519",1)</v>
      </c>
      <c r="H18" s="8" t="str">
        <f>_xlfn.DISPIMG("ID_ABD1B197A788445C9C7BC90467C6DDE0",1)</f>
        <v>=DISPIMG("ID_ABD1B197A788445C9C7BC90467C6DDE0",1)</v>
      </c>
    </row>
    <row r="19" ht="138" customHeight="1" spans="1:8">
      <c r="A19" s="5"/>
      <c r="B19" s="5"/>
      <c r="C19" s="5"/>
      <c r="D19" s="5"/>
      <c r="E19" s="5"/>
      <c r="F19" s="9"/>
      <c r="G19" s="8"/>
      <c r="H19" s="8" t="str">
        <f>_xlfn.DISPIMG("ID_45A0EADFCC8F486FBF07AF578431A7BA",1)</f>
        <v>=DISPIMG("ID_45A0EADFCC8F486FBF07AF578431A7BA",1)</v>
      </c>
    </row>
  </sheetData>
  <sortState ref="A2:M15">
    <sortCondition ref="A2"/>
  </sortState>
  <mergeCells count="7">
    <mergeCell ref="A1:H1"/>
    <mergeCell ref="A18:A19"/>
    <mergeCell ref="B18:B19"/>
    <mergeCell ref="C18:C19"/>
    <mergeCell ref="D18:D19"/>
    <mergeCell ref="E18:E19"/>
    <mergeCell ref="F18:F19"/>
  </mergeCells>
  <pageMargins left="0.75" right="0.75" top="1" bottom="1" header="0.5" footer="0.5"/>
  <headerFooter/>
  <ignoredErrors>
    <ignoredError sqref="E4:E16" numberStoredAsText="1"/>
  </ignoredError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明细列表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一闪一闪梁静静 </cp:lastModifiedBy>
  <dcterms:created xsi:type="dcterms:W3CDTF">2026-07-30T02:21:00Z</dcterms:created>
  <dcterms:modified xsi:type="dcterms:W3CDTF">2026-07-31T08:06:34Z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6E5EAA95AB0744BCBB38851CC348F692_13</vt:lpwstr>
  </property>
  <property fmtid="{D5CDD505-2E9C-101B-9397-08002B2CF9AE}" pid="3" name="KSOProductBuildVer">
    <vt:lpwstr>2052-12.1.0.21541</vt:lpwstr>
  </property>
</Properties>
</file>