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8"/>
  </bookViews>
  <sheets>
    <sheet name="产值表(在地口径)" sheetId="1" r:id="rId1"/>
    <sheet name="增加值(在地口径)" sheetId="2" r:id="rId2"/>
    <sheet name="民营工业指标" sheetId="3" r:id="rId3"/>
    <sheet name="指标（一）" sheetId="4" r:id="rId4"/>
    <sheet name="指标（二）" sheetId="5" r:id="rId5"/>
    <sheet name="指标（三）" sheetId="6" r:id="rId6"/>
    <sheet name="指标（四）" sheetId="7" r:id="rId7"/>
    <sheet name="指标（五）" sheetId="8" r:id="rId8"/>
    <sheet name="指标（六）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<sst xmlns="http://schemas.openxmlformats.org/spreadsheetml/2006/main" count="177" uniqueCount="99">
  <si>
    <r>
      <t>工 业 总 产 值</t>
    </r>
    <r>
      <rPr>
        <b/>
        <u val="single"/>
        <sz val="14"/>
        <rFont val="宋体"/>
        <family val="0"/>
      </rPr>
      <t>(在地口径)</t>
    </r>
  </si>
  <si>
    <t xml:space="preserve">单位：万元  </t>
  </si>
  <si>
    <t>2020年</t>
  </si>
  <si>
    <t xml:space="preserve">2019年    </t>
  </si>
  <si>
    <t>2020比2019年增减%</t>
  </si>
  <si>
    <t>按可比价    计算</t>
  </si>
  <si>
    <r>
      <t xml:space="preserve">按当年价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计算</t>
    </r>
  </si>
  <si>
    <t>全区工业总产值</t>
  </si>
  <si>
    <t>轻工</t>
  </si>
  <si>
    <t>重工</t>
  </si>
  <si>
    <t>一、规模以上工业</t>
  </si>
  <si>
    <r>
      <t xml:space="preserve"> </t>
    </r>
    <r>
      <rPr>
        <sz val="12"/>
        <rFont val="宋体"/>
        <family val="0"/>
      </rPr>
      <t xml:space="preserve"> 1、国有工业</t>
    </r>
  </si>
  <si>
    <r>
      <t xml:space="preserve">  2</t>
    </r>
    <r>
      <rPr>
        <sz val="12"/>
        <rFont val="宋体"/>
        <family val="0"/>
      </rPr>
      <t>、集体工业</t>
    </r>
  </si>
  <si>
    <r>
      <t xml:space="preserve"> </t>
    </r>
    <r>
      <rPr>
        <sz val="12"/>
        <rFont val="宋体"/>
        <family val="0"/>
      </rPr>
      <t xml:space="preserve"> 3、三资工业</t>
    </r>
  </si>
  <si>
    <r>
      <t xml:space="preserve"> </t>
    </r>
    <r>
      <rPr>
        <sz val="12"/>
        <rFont val="宋体"/>
        <family val="0"/>
      </rPr>
      <t xml:space="preserve"> 4、其他工业</t>
    </r>
  </si>
  <si>
    <t>二、规模以下工业</t>
  </si>
  <si>
    <r>
      <t xml:space="preserve"> </t>
    </r>
    <r>
      <rPr>
        <sz val="12"/>
        <rFont val="宋体"/>
        <family val="0"/>
      </rPr>
      <t xml:space="preserve"> 1、企业部分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</si>
  <si>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2、个体部分</t>
    </r>
  </si>
  <si>
    <t xml:space="preserve"> </t>
  </si>
  <si>
    <r>
      <t>规模以上工业增加值</t>
    </r>
    <r>
      <rPr>
        <b/>
        <u val="single"/>
        <sz val="14"/>
        <rFont val="宋体"/>
        <family val="0"/>
      </rPr>
      <t>(在地口径)</t>
    </r>
  </si>
  <si>
    <r>
      <t xml:space="preserve">按当年价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计算</t>
    </r>
  </si>
  <si>
    <r>
      <t>按当年价</t>
    </r>
    <r>
      <rPr>
        <sz val="12"/>
        <rFont val="宋体"/>
        <family val="0"/>
      </rPr>
      <t xml:space="preserve">    计算</t>
    </r>
  </si>
  <si>
    <r>
      <t xml:space="preserve">  </t>
    </r>
    <r>
      <rPr>
        <sz val="12"/>
        <rFont val="宋体"/>
        <family val="0"/>
      </rPr>
      <t>计    算</t>
    </r>
  </si>
  <si>
    <t>规模以上工业增加值</t>
  </si>
  <si>
    <t>1、国有工业</t>
  </si>
  <si>
    <t>2、集体工业</t>
  </si>
  <si>
    <t>3、三资工业</t>
  </si>
  <si>
    <t>4、其他工业</t>
  </si>
  <si>
    <t>规模以上民营工业主要指标</t>
  </si>
  <si>
    <r>
      <t>计算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单位</t>
    </r>
  </si>
  <si>
    <t>2019年</t>
  </si>
  <si>
    <t>2020比2019年增减</t>
  </si>
  <si>
    <t>绝对数</t>
  </si>
  <si>
    <t>%</t>
  </si>
  <si>
    <t>1、单位数</t>
  </si>
  <si>
    <t>个</t>
  </si>
  <si>
    <t xml:space="preserve">      其中：私营</t>
  </si>
  <si>
    <t>2、从业人员</t>
  </si>
  <si>
    <t>人</t>
  </si>
  <si>
    <t>3、工业总产值</t>
  </si>
  <si>
    <t>万元</t>
  </si>
  <si>
    <t>4、营业收入</t>
  </si>
  <si>
    <t>5、利润总额</t>
  </si>
  <si>
    <t xml:space="preserve">     其中：私营</t>
  </si>
  <si>
    <t>规模以上工业企业主要经济指标（一）</t>
  </si>
  <si>
    <r>
      <t>单位：个、人</t>
    </r>
    <r>
      <rPr>
        <sz val="12"/>
        <rFont val="Times New Roman"/>
        <family val="1"/>
      </rPr>
      <t xml:space="preserve">  </t>
    </r>
  </si>
  <si>
    <t>一、企业单位数</t>
  </si>
  <si>
    <t xml:space="preserve">      1、国有工业</t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</si>
  <si>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2、集体工业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</si>
  <si>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3、三资工业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</si>
  <si>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4、其他工业</t>
    </r>
  </si>
  <si>
    <t>二、企业职工数</t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</si>
  <si>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1、国有工业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</si>
  <si>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2、集体工业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</si>
  <si>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3、三资工业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</si>
  <si>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4、其他工业</t>
    </r>
  </si>
  <si>
    <t xml:space="preserve">注：2019年相同指标数据以此表为准。
</t>
  </si>
  <si>
    <t>规模以上工业企业主要经济指标（二）</t>
  </si>
  <si>
    <r>
      <t>单位：万元</t>
    </r>
    <r>
      <rPr>
        <sz val="12"/>
        <rFont val="Times New Roman"/>
        <family val="1"/>
      </rPr>
      <t xml:space="preserve">  </t>
    </r>
  </si>
  <si>
    <t>三、主营业务收入</t>
  </si>
  <si>
    <t xml:space="preserve">        1、国有工业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</si>
  <si>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2、集体工业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</si>
  <si>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3、三资工业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</si>
  <si>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4、其他工业</t>
    </r>
  </si>
  <si>
    <t>四、工业销售产值（现行价）</t>
  </si>
  <si>
    <t>规模以上工业企业主要经济指标（三）</t>
  </si>
  <si>
    <t>五、固定资产原价</t>
  </si>
  <si>
    <t xml:space="preserve"> 1、国有工业</t>
  </si>
  <si>
    <t xml:space="preserve"> 2、集体工业</t>
  </si>
  <si>
    <t xml:space="preserve"> 3、三资工业</t>
  </si>
  <si>
    <t xml:space="preserve"> 4、其他工业</t>
  </si>
  <si>
    <t>六、资产总计</t>
  </si>
  <si>
    <t>规模以上工业企业主要经济指标（四）</t>
  </si>
  <si>
    <t>七、流动资产合计</t>
  </si>
  <si>
    <t xml:space="preserve">  1、国有工业</t>
  </si>
  <si>
    <t xml:space="preserve">   2、集体工业</t>
  </si>
  <si>
    <t xml:space="preserve">  3、三资工业</t>
  </si>
  <si>
    <t xml:space="preserve">  4、其他工业</t>
  </si>
  <si>
    <t>八、利税总额</t>
  </si>
  <si>
    <t>规模以上工业企业主要经济指标（五）</t>
  </si>
  <si>
    <r>
      <t xml:space="preserve">          </t>
    </r>
    <r>
      <rPr>
        <sz val="12"/>
        <rFont val="宋体"/>
        <family val="0"/>
      </rPr>
      <t>单位：万元</t>
    </r>
    <r>
      <rPr>
        <sz val="12"/>
        <rFont val="Times New Roman"/>
        <family val="1"/>
      </rPr>
      <t xml:space="preserve">  </t>
    </r>
  </si>
  <si>
    <t>九、利润总额</t>
  </si>
  <si>
    <t>十、亏损企业（个）</t>
  </si>
  <si>
    <t xml:space="preserve">    亏损企业亏损总额</t>
  </si>
  <si>
    <t>规模以上工业企业主要经济指标（六）</t>
  </si>
  <si>
    <t>计量       单位</t>
  </si>
  <si>
    <r>
      <t xml:space="preserve">      资产负债率</t>
    </r>
    <r>
      <rPr>
        <sz val="12"/>
        <rFont val="宋体"/>
        <family val="0"/>
      </rPr>
      <t xml:space="preserve">      </t>
    </r>
    <r>
      <rPr>
        <sz val="8"/>
        <rFont val="宋体"/>
        <family val="0"/>
      </rPr>
      <t>(※)</t>
    </r>
  </si>
  <si>
    <r>
      <t xml:space="preserve">     流动资金周转率  </t>
    </r>
    <r>
      <rPr>
        <sz val="8"/>
        <rFont val="宋体"/>
        <family val="0"/>
      </rPr>
      <t>(※)</t>
    </r>
  </si>
  <si>
    <t>次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</si>
  <si>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成本费用利润率</t>
    </r>
    <r>
      <rPr>
        <sz val="12"/>
        <rFont val="宋体"/>
        <family val="0"/>
      </rPr>
      <t xml:space="preserve">  </t>
    </r>
    <r>
      <rPr>
        <sz val="8"/>
        <rFont val="宋体"/>
        <family val="0"/>
      </rPr>
      <t>(※)</t>
    </r>
  </si>
  <si>
    <t xml:space="preserve">      全员劳动生产率</t>
  </si>
  <si>
    <t>元/人</t>
  </si>
  <si>
    <r>
      <t xml:space="preserve">         </t>
    </r>
    <r>
      <rPr>
        <sz val="12"/>
        <rFont val="宋体"/>
        <family val="0"/>
      </rPr>
      <t>工业产品销售率</t>
    </r>
    <r>
      <rPr>
        <sz val="12"/>
        <rFont val="Times New Roman"/>
        <family val="1"/>
      </rPr>
      <t xml:space="preserve">     </t>
    </r>
    <r>
      <rPr>
        <sz val="8"/>
        <rFont val="Times New Roman"/>
        <family val="1"/>
      </rPr>
      <t>(</t>
    </r>
    <r>
      <rPr>
        <sz val="8"/>
        <rFont val="宋体"/>
        <family val="0"/>
      </rPr>
      <t>※</t>
    </r>
    <r>
      <rPr>
        <sz val="8"/>
        <rFont val="Times New Roman"/>
        <family val="1"/>
      </rPr>
      <t>)</t>
    </r>
  </si>
  <si>
    <r>
      <t xml:space="preserve"> 十一、资产保值增值率  </t>
    </r>
    <r>
      <rPr>
        <sz val="8"/>
        <rFont val="宋体"/>
        <family val="0"/>
      </rPr>
      <t>(※)</t>
    </r>
  </si>
  <si>
    <t>注：2019年相同指标数据以此表为准。</t>
  </si>
  <si>
    <r>
      <t>注：20</t>
    </r>
    <r>
      <rPr>
        <sz val="10"/>
        <rFont val="宋体"/>
        <family val="0"/>
      </rPr>
      <t>19</t>
    </r>
    <r>
      <rPr>
        <sz val="10"/>
        <rFont val="宋体"/>
        <family val="0"/>
      </rPr>
      <t>年相同指标数据以此表为准。</t>
    </r>
  </si>
  <si>
    <t xml:space="preserve">注：2019年相同指标数据以此表为准。
</t>
  </si>
  <si>
    <t xml:space="preserve">注：2019年相同指标数据以此表为准。
</t>
  </si>
  <si>
    <t>注：带“※”号指标的增减幅度单位是‘个百分点’。2019年相同指标数据以此表为准。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</si>
</sst>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00_);[Red]\(0.0000000000000\)"/>
    <numFmt numFmtId="178" formatCode="0_ "/>
    <numFmt numFmtId="179" formatCode="0.0"/>
    <numFmt numFmtId="180" formatCode="0.0_ "/>
    <numFmt numFmtId="181" formatCode="0.000_ "/>
    <numFmt numFmtId="182" formatCode="0_);[Red]\(0\)"/>
    <numFmt numFmtId="183" formatCode="0.0;[Red]0.0"/>
  </numFmts>
  <fonts count="34">
    <font>
      <sz val="12"/>
      <name val="宋体"/>
      <family val="0"/>
    </font>
    <font>
      <sz val="11"/>
      <name val="宋体"/>
      <family val="0"/>
    </font>
    <font>
      <b/>
      <u val="single"/>
      <sz val="14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1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1" xfId="0" applyNumberForma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3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182" fontId="1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vertical="center"/>
    </xf>
    <xf numFmtId="182" fontId="0" fillId="0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/>
    </xf>
    <xf numFmtId="182" fontId="0" fillId="0" borderId="0" xfId="0" applyNumberFormat="1" applyAlignment="1">
      <alignment vertical="center"/>
    </xf>
    <xf numFmtId="1" fontId="0" fillId="0" borderId="0" xfId="0" applyNumberForma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9" fontId="0" fillId="0" borderId="11" xfId="51" applyNumberFormat="1" applyFont="1" applyBorder="1" applyAlignment="1">
      <alignment horizontal="center" vertical="center"/>
    </xf>
    <xf numFmtId="9" fontId="0" fillId="0" borderId="12" xfId="5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14" sqref="I14"/>
    </sheetView>
  </sheetViews>
  <sheetFormatPr defaultColWidth="9.00390625" defaultRowHeight="14.25"/>
  <cols>
    <col min="1" max="1" width="19.00390625" style="39" customWidth="1"/>
    <col min="2" max="4" width="12.625" style="39" customWidth="1"/>
    <col min="5" max="5" width="13.375" style="39" customWidth="1"/>
    <col min="6" max="6" width="13.00390625" style="0" customWidth="1"/>
    <col min="7" max="7" width="10.50390625" style="0" bestFit="1" customWidth="1"/>
    <col min="8" max="8" width="12.75390625" style="0" bestFit="1" customWidth="1"/>
    <col min="9" max="9" width="12.625" style="0" bestFit="1" customWidth="1"/>
  </cols>
  <sheetData>
    <row r="1" spans="1:5" ht="22.5" customHeight="1">
      <c r="A1" s="122" t="s">
        <v>0</v>
      </c>
      <c r="B1" s="123"/>
      <c r="C1" s="123"/>
      <c r="D1" s="123"/>
      <c r="E1" s="123"/>
    </row>
    <row r="2" spans="1:5" ht="20.25" customHeight="1">
      <c r="A2" s="77"/>
      <c r="B2" s="78"/>
      <c r="C2" s="79"/>
      <c r="D2" s="124" t="s">
        <v>1</v>
      </c>
      <c r="E2" s="124"/>
    </row>
    <row r="3" spans="1:6" s="51" customFormat="1" ht="18.75" customHeight="1">
      <c r="A3" s="126"/>
      <c r="B3" s="125" t="s">
        <v>2</v>
      </c>
      <c r="C3" s="126"/>
      <c r="D3" s="61" t="s">
        <v>3</v>
      </c>
      <c r="E3" s="129" t="s">
        <v>4</v>
      </c>
      <c r="F3" s="53"/>
    </row>
    <row r="4" spans="1:5" s="51" customFormat="1" ht="18.75" customHeight="1">
      <c r="A4" s="126"/>
      <c r="B4" s="127" t="s">
        <v>5</v>
      </c>
      <c r="C4" s="127" t="s">
        <v>6</v>
      </c>
      <c r="D4" s="127" t="s">
        <v>6</v>
      </c>
      <c r="E4" s="130"/>
    </row>
    <row r="5" spans="1:12" s="51" customFormat="1" ht="15" customHeight="1">
      <c r="A5" s="126"/>
      <c r="B5" s="128"/>
      <c r="C5" s="128"/>
      <c r="D5" s="128"/>
      <c r="E5" s="131"/>
      <c r="G5" s="52"/>
      <c r="H5" s="52"/>
      <c r="I5" s="52"/>
      <c r="J5" s="52"/>
      <c r="K5" s="52"/>
      <c r="L5" s="52"/>
    </row>
    <row r="6" spans="1:12" s="51" customFormat="1" ht="18.75" customHeight="1">
      <c r="A6" s="41" t="s">
        <v>7</v>
      </c>
      <c r="B6" s="68">
        <f>B9+B16</f>
        <v>2532523.938071351</v>
      </c>
      <c r="C6" s="68">
        <f>C9+C16</f>
        <v>1865527</v>
      </c>
      <c r="D6" s="68">
        <v>2450524.20439892</v>
      </c>
      <c r="E6" s="70">
        <f>(B6/D6-1)*100</f>
        <v>3.3462119462127404</v>
      </c>
      <c r="F6" s="80"/>
      <c r="G6" s="81"/>
      <c r="H6" s="52"/>
      <c r="I6" s="52"/>
      <c r="J6" s="52"/>
      <c r="K6" s="52"/>
      <c r="L6" s="52"/>
    </row>
    <row r="7" spans="1:12" s="51" customFormat="1" ht="18.75" customHeight="1">
      <c r="A7" s="13" t="s">
        <v>8</v>
      </c>
      <c r="B7" s="68">
        <f>B6-B8</f>
        <v>2089184.9899658517</v>
      </c>
      <c r="C7" s="68">
        <f>C10+C16*0.8</f>
        <v>1538951.3</v>
      </c>
      <c r="D7" s="68">
        <v>2139326.2435191358</v>
      </c>
      <c r="E7" s="70">
        <f>(B7/D7-1)*100</f>
        <v>-2.3437871481818973</v>
      </c>
      <c r="F7" s="80"/>
      <c r="G7" s="81"/>
      <c r="H7" s="82"/>
      <c r="I7" s="100"/>
      <c r="J7" s="100"/>
      <c r="K7" s="52"/>
      <c r="L7" s="52"/>
    </row>
    <row r="8" spans="1:12" s="51" customFormat="1" ht="18.75" customHeight="1">
      <c r="A8" s="13" t="s">
        <v>9</v>
      </c>
      <c r="B8" s="68">
        <f>C8/C6*B6</f>
        <v>443338.94810549944</v>
      </c>
      <c r="C8" s="68">
        <f>C6-C7</f>
        <v>326575.69999999995</v>
      </c>
      <c r="D8" s="68">
        <v>311197.9608797841</v>
      </c>
      <c r="E8" s="70">
        <f>(B8/D8-1)*100</f>
        <v>42.46203505066073</v>
      </c>
      <c r="F8" s="80"/>
      <c r="G8" s="81"/>
      <c r="H8" s="52"/>
      <c r="I8" s="52"/>
      <c r="J8" s="52"/>
      <c r="K8" s="52"/>
      <c r="L8" s="52"/>
    </row>
    <row r="9" spans="1:12" s="76" customFormat="1" ht="18.75" customHeight="1">
      <c r="A9" s="44" t="s">
        <v>10</v>
      </c>
      <c r="B9" s="68">
        <f>D9*(1+E9/100)</f>
        <v>2307065.696</v>
      </c>
      <c r="C9" s="83">
        <v>1668918</v>
      </c>
      <c r="D9" s="83">
        <v>2218332.4</v>
      </c>
      <c r="E9" s="84">
        <v>4</v>
      </c>
      <c r="F9" s="85"/>
      <c r="G9" s="86"/>
      <c r="H9" s="86"/>
      <c r="I9" s="86"/>
      <c r="J9" s="101"/>
      <c r="K9" s="102"/>
      <c r="L9" s="103"/>
    </row>
    <row r="10" spans="1:12" s="51" customFormat="1" ht="18.75" customHeight="1">
      <c r="A10" s="13" t="s">
        <v>8</v>
      </c>
      <c r="B10" s="68">
        <f>C10/C9*B9</f>
        <v>1909973.9163366407</v>
      </c>
      <c r="C10" s="68">
        <v>1381664.1</v>
      </c>
      <c r="D10" s="68">
        <v>1953572.8</v>
      </c>
      <c r="E10" s="84">
        <v>3.8</v>
      </c>
      <c r="F10" s="80"/>
      <c r="G10" s="81"/>
      <c r="H10" s="81"/>
      <c r="I10" s="87"/>
      <c r="J10" s="87"/>
      <c r="K10" s="104"/>
      <c r="L10" s="52"/>
    </row>
    <row r="11" spans="1:12" s="51" customFormat="1" ht="18.75" customHeight="1">
      <c r="A11" s="13" t="s">
        <v>9</v>
      </c>
      <c r="B11" s="68">
        <f>B9-B10</f>
        <v>397091.7796633593</v>
      </c>
      <c r="C11" s="68">
        <v>287253.9</v>
      </c>
      <c r="D11" s="68">
        <v>264759.6</v>
      </c>
      <c r="E11" s="84">
        <v>5.2</v>
      </c>
      <c r="F11" s="80"/>
      <c r="G11" s="81"/>
      <c r="H11" s="81"/>
      <c r="I11" s="87"/>
      <c r="J11" s="87"/>
      <c r="K11" s="104"/>
      <c r="L11" s="52"/>
    </row>
    <row r="12" spans="1:12" s="51" customFormat="1" ht="18.75" customHeight="1">
      <c r="A12" s="13" t="s">
        <v>11</v>
      </c>
      <c r="B12" s="68"/>
      <c r="C12" s="68"/>
      <c r="D12" s="68"/>
      <c r="E12" s="84"/>
      <c r="F12" s="80"/>
      <c r="G12" s="81"/>
      <c r="H12" s="87"/>
      <c r="I12" s="87"/>
      <c r="J12" s="87"/>
      <c r="K12" s="104"/>
      <c r="L12" s="52"/>
    </row>
    <row r="13" spans="1:12" s="51" customFormat="1" ht="18.75" customHeight="1">
      <c r="A13" s="13" t="s">
        <v>12</v>
      </c>
      <c r="B13" s="68"/>
      <c r="C13" s="63"/>
      <c r="D13" s="63"/>
      <c r="E13" s="84"/>
      <c r="F13" s="80"/>
      <c r="G13" s="81"/>
      <c r="H13" s="52"/>
      <c r="I13" s="81"/>
      <c r="J13" s="52"/>
      <c r="K13" s="52"/>
      <c r="L13" s="52"/>
    </row>
    <row r="14" spans="1:12" s="51" customFormat="1" ht="18.75" customHeight="1">
      <c r="A14" s="13" t="s">
        <v>13</v>
      </c>
      <c r="B14" s="68">
        <f>D14*(1+E14/100)</f>
        <v>219688.7506</v>
      </c>
      <c r="C14" s="68">
        <v>221758.7</v>
      </c>
      <c r="D14" s="68">
        <v>220349.8</v>
      </c>
      <c r="E14" s="84">
        <v>-0.3</v>
      </c>
      <c r="F14" s="80"/>
      <c r="G14" s="81"/>
      <c r="H14" s="52"/>
      <c r="I14" s="52"/>
      <c r="J14" s="52"/>
      <c r="K14" s="52"/>
      <c r="L14" s="52"/>
    </row>
    <row r="15" spans="1:9" s="51" customFormat="1" ht="18.75" customHeight="1">
      <c r="A15" s="13" t="s">
        <v>14</v>
      </c>
      <c r="B15" s="68">
        <f>B9-B14</f>
        <v>2087376.9454</v>
      </c>
      <c r="C15" s="68">
        <f>C9-C14</f>
        <v>1447159.3</v>
      </c>
      <c r="D15" s="68">
        <v>1997982.6</v>
      </c>
      <c r="E15" s="70">
        <f>(B15/D15-1)*100</f>
        <v>4.474230426230941</v>
      </c>
      <c r="F15" s="80"/>
      <c r="G15" s="88"/>
      <c r="I15" s="93"/>
    </row>
    <row r="16" spans="1:8" s="51" customFormat="1" ht="18.75" customHeight="1">
      <c r="A16" s="16" t="s">
        <v>15</v>
      </c>
      <c r="B16" s="68">
        <f>SUM(B17:B18)</f>
        <v>225458.24207135124</v>
      </c>
      <c r="C16" s="89">
        <v>196609</v>
      </c>
      <c r="D16" s="89">
        <v>232191.80439891992</v>
      </c>
      <c r="E16" s="84">
        <v>-2.9</v>
      </c>
      <c r="F16" s="90"/>
      <c r="G16" s="81"/>
      <c r="H16" s="81"/>
    </row>
    <row r="17" spans="1:7" s="51" customFormat="1" ht="18.75" customHeight="1">
      <c r="A17" s="13" t="s">
        <v>16</v>
      </c>
      <c r="B17" s="24">
        <f>D17*(1+E17/100)</f>
        <v>40582.4835728445</v>
      </c>
      <c r="C17" s="91">
        <f>C16-C18</f>
        <v>35389.62000000113</v>
      </c>
      <c r="D17" s="63">
        <v>41794.52479180691</v>
      </c>
      <c r="E17" s="84">
        <v>-2.9</v>
      </c>
      <c r="F17" s="90"/>
      <c r="G17" s="81"/>
    </row>
    <row r="18" spans="1:8" s="51" customFormat="1" ht="18.75" customHeight="1">
      <c r="A18" s="16" t="s">
        <v>17</v>
      </c>
      <c r="B18" s="24">
        <f>D18*(1+E18/100)</f>
        <v>184875.75849850674</v>
      </c>
      <c r="C18" s="63">
        <v>161219.37999999887</v>
      </c>
      <c r="D18" s="92">
        <v>190397.279607113</v>
      </c>
      <c r="E18" s="84">
        <v>-2.9</v>
      </c>
      <c r="F18" s="90"/>
      <c r="G18" s="81"/>
      <c r="H18" s="93"/>
    </row>
    <row r="19" spans="1:8" s="51" customFormat="1" ht="18.75" customHeight="1">
      <c r="A19" s="105" t="s">
        <v>94</v>
      </c>
      <c r="B19" s="94"/>
      <c r="C19" s="95"/>
      <c r="D19" s="94"/>
      <c r="E19" s="96"/>
      <c r="F19" s="90"/>
      <c r="G19" s="43"/>
      <c r="H19" s="93"/>
    </row>
    <row r="20" spans="3:8" ht="24" customHeight="1">
      <c r="C20" s="97">
        <v>35</v>
      </c>
      <c r="G20" s="81"/>
      <c r="H20" s="51"/>
    </row>
    <row r="21" spans="1:7" ht="15" customHeight="1">
      <c r="A21" s="6"/>
      <c r="B21" s="6"/>
      <c r="C21" s="98"/>
      <c r="G21" s="32"/>
    </row>
    <row r="22" spans="1:5" ht="15" customHeight="1">
      <c r="A22" s="6"/>
      <c r="B22" s="6"/>
      <c r="E22" s="98"/>
    </row>
    <row r="23" ht="15.75">
      <c r="E23" s="99" t="s">
        <v>18</v>
      </c>
    </row>
  </sheetData>
  <sheetProtection/>
  <mergeCells count="8">
    <mergeCell ref="A1:E1"/>
    <mergeCell ref="D2:E2"/>
    <mergeCell ref="B3:C3"/>
    <mergeCell ref="A3:A5"/>
    <mergeCell ref="B4:B5"/>
    <mergeCell ref="C4:C5"/>
    <mergeCell ref="D4:D5"/>
    <mergeCell ref="E3:E5"/>
  </mergeCells>
  <printOptions horizontalCentered="1"/>
  <pageMargins left="0.94" right="0.75" top="0.7900000000000001" bottom="0.7900000000000001" header="0.51" footer="0.51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6" sqref="L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1" sqref="B21"/>
    </sheetView>
  </sheetViews>
  <sheetFormatPr defaultColWidth="9.00390625" defaultRowHeight="14.25"/>
  <cols>
    <col min="1" max="1" width="28.875" style="0" customWidth="1"/>
    <col min="2" max="4" width="12.625" style="0" customWidth="1"/>
    <col min="5" max="5" width="13.375" style="0" customWidth="1"/>
    <col min="7" max="8" width="11.625" style="0" bestFit="1" customWidth="1"/>
    <col min="9" max="9" width="11.75390625" style="0" bestFit="1" customWidth="1"/>
  </cols>
  <sheetData>
    <row r="1" spans="1:5" ht="50.25" customHeight="1">
      <c r="A1" s="122" t="s">
        <v>19</v>
      </c>
      <c r="B1" s="123"/>
      <c r="C1" s="123"/>
      <c r="D1" s="123"/>
      <c r="E1" s="123"/>
    </row>
    <row r="2" spans="1:9" ht="20.25" customHeight="1">
      <c r="A2" s="39"/>
      <c r="B2" s="39"/>
      <c r="C2" s="39"/>
      <c r="D2" s="124" t="s">
        <v>1</v>
      </c>
      <c r="E2" s="124"/>
      <c r="F2" s="132"/>
      <c r="G2" s="132"/>
      <c r="H2" s="132"/>
      <c r="I2" s="132"/>
    </row>
    <row r="3" spans="1:6" ht="24.75" customHeight="1">
      <c r="A3" s="126"/>
      <c r="B3" s="125" t="s">
        <v>2</v>
      </c>
      <c r="C3" s="126"/>
      <c r="D3" s="61" t="s">
        <v>3</v>
      </c>
      <c r="E3" s="135" t="s">
        <v>4</v>
      </c>
      <c r="F3" s="6"/>
    </row>
    <row r="4" spans="1:5" ht="24.75" customHeight="1">
      <c r="A4" s="126"/>
      <c r="B4" s="133" t="s">
        <v>5</v>
      </c>
      <c r="C4" s="127" t="s">
        <v>20</v>
      </c>
      <c r="D4" s="134" t="s">
        <v>21</v>
      </c>
      <c r="E4" s="136"/>
    </row>
    <row r="5" spans="1:5" ht="24.75" customHeight="1">
      <c r="A5" s="126"/>
      <c r="B5" s="128"/>
      <c r="C5" s="128"/>
      <c r="D5" s="134" t="s">
        <v>22</v>
      </c>
      <c r="E5" s="137"/>
    </row>
    <row r="6" spans="1:9" s="46" customFormat="1" ht="24.75" customHeight="1">
      <c r="A6" s="62" t="s">
        <v>23</v>
      </c>
      <c r="B6" s="63">
        <f>D6*(1+E6/100)</f>
        <v>439534.48068</v>
      </c>
      <c r="C6" s="64">
        <v>390616.782</v>
      </c>
      <c r="D6" s="64">
        <v>428396.18</v>
      </c>
      <c r="E6" s="65">
        <v>2.6</v>
      </c>
      <c r="F6" s="66"/>
      <c r="H6" s="67"/>
      <c r="I6" s="67"/>
    </row>
    <row r="7" spans="1:9" ht="24.75" customHeight="1">
      <c r="A7" s="15" t="s">
        <v>24</v>
      </c>
      <c r="B7" s="63"/>
      <c r="C7" s="68"/>
      <c r="D7" s="68"/>
      <c r="E7" s="69"/>
      <c r="F7" s="32"/>
      <c r="G7" s="46"/>
      <c r="H7" s="43"/>
      <c r="I7" s="3"/>
    </row>
    <row r="8" spans="1:9" ht="24.75" customHeight="1">
      <c r="A8" s="15" t="s">
        <v>25</v>
      </c>
      <c r="B8" s="63"/>
      <c r="C8" s="63"/>
      <c r="D8" s="63"/>
      <c r="E8" s="70"/>
      <c r="G8" s="46"/>
      <c r="H8" s="45"/>
      <c r="I8" s="71"/>
    </row>
    <row r="9" spans="1:9" ht="24.75" customHeight="1">
      <c r="A9" s="15" t="s">
        <v>26</v>
      </c>
      <c r="B9" s="63">
        <f>D9*(1+E9/100)</f>
        <v>63881.776945000005</v>
      </c>
      <c r="C9" s="63">
        <f>5.48*10000</f>
        <v>54800.00000000001</v>
      </c>
      <c r="D9" s="63">
        <v>61602.48500000001</v>
      </c>
      <c r="E9" s="70">
        <v>3.7</v>
      </c>
      <c r="G9" s="46"/>
      <c r="H9" s="71"/>
      <c r="I9" s="75"/>
    </row>
    <row r="10" spans="1:9" ht="24.75" customHeight="1">
      <c r="A10" s="72" t="s">
        <v>27</v>
      </c>
      <c r="B10" s="63">
        <f>B6-B9</f>
        <v>375652.703735</v>
      </c>
      <c r="C10" s="63">
        <f>C6-C9</f>
        <v>335816.782</v>
      </c>
      <c r="D10" s="63">
        <v>366793.695</v>
      </c>
      <c r="E10" s="70">
        <f>(B10/D10-1)*100</f>
        <v>2.4152565476895704</v>
      </c>
      <c r="F10" s="32"/>
      <c r="G10" s="46"/>
      <c r="H10" s="67"/>
      <c r="I10" s="75"/>
    </row>
    <row r="11" spans="1:9" ht="20.25" customHeight="1">
      <c r="A11" s="105" t="s">
        <v>95</v>
      </c>
      <c r="B11" s="19"/>
      <c r="C11" s="19"/>
      <c r="D11" s="19"/>
      <c r="E11" s="20"/>
      <c r="H11" s="46"/>
      <c r="I11" s="46"/>
    </row>
    <row r="12" ht="16.5" customHeight="1">
      <c r="C12" s="21">
        <v>36</v>
      </c>
    </row>
    <row r="13" spans="2:5" ht="14.25">
      <c r="B13" s="3"/>
      <c r="C13" s="3"/>
      <c r="D13" s="3"/>
      <c r="E13" s="3"/>
    </row>
    <row r="14" spans="2:5" ht="14.25">
      <c r="B14" s="23"/>
      <c r="C14" s="23"/>
      <c r="D14" s="23"/>
      <c r="E14" s="3"/>
    </row>
    <row r="15" spans="2:5" ht="14.25">
      <c r="B15" s="71"/>
      <c r="C15" s="71"/>
      <c r="D15" s="71"/>
      <c r="E15" s="3"/>
    </row>
    <row r="16" spans="2:5" ht="14.25">
      <c r="B16" s="73"/>
      <c r="C16" s="73"/>
      <c r="D16" s="73"/>
      <c r="E16" s="3"/>
    </row>
    <row r="17" spans="2:4" ht="14.25">
      <c r="B17" s="46"/>
      <c r="C17" s="46"/>
      <c r="D17" s="46"/>
    </row>
    <row r="18" spans="2:4" ht="14.25">
      <c r="B18" s="74"/>
      <c r="C18" s="74"/>
      <c r="D18" s="74"/>
    </row>
    <row r="19" spans="2:4" ht="14.25">
      <c r="B19" s="46"/>
      <c r="C19" s="46"/>
      <c r="D19" s="46"/>
    </row>
    <row r="20" spans="2:4" ht="14.25">
      <c r="B20" s="74"/>
      <c r="C20" s="74"/>
      <c r="D20" s="74"/>
    </row>
    <row r="21" spans="2:4" ht="14.25">
      <c r="B21" s="46"/>
      <c r="C21" s="46"/>
      <c r="D21" s="46"/>
    </row>
    <row r="22" spans="2:4" ht="14.25">
      <c r="B22" s="46"/>
      <c r="C22" s="46"/>
      <c r="D22" s="46"/>
    </row>
  </sheetData>
  <sheetProtection/>
  <mergeCells count="9">
    <mergeCell ref="A1:E1"/>
    <mergeCell ref="D2:E2"/>
    <mergeCell ref="F2:I2"/>
    <mergeCell ref="B3:C3"/>
    <mergeCell ref="A3:A5"/>
    <mergeCell ref="B4:B5"/>
    <mergeCell ref="C4:C5"/>
    <mergeCell ref="D4:D5"/>
    <mergeCell ref="E3:E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16" sqref="D16"/>
    </sheetView>
  </sheetViews>
  <sheetFormatPr defaultColWidth="9.00390625" defaultRowHeight="14.25"/>
  <cols>
    <col min="1" max="1" width="21.625" style="39" customWidth="1"/>
    <col min="2" max="2" width="7.75390625" style="39" customWidth="1"/>
    <col min="3" max="6" width="11.625" style="39" customWidth="1"/>
    <col min="8" max="8" width="13.375" style="3" customWidth="1"/>
  </cols>
  <sheetData>
    <row r="1" spans="1:8" s="51" customFormat="1" ht="39" customHeight="1">
      <c r="A1" s="138" t="s">
        <v>28</v>
      </c>
      <c r="B1" s="138"/>
      <c r="C1" s="138"/>
      <c r="D1" s="138"/>
      <c r="E1" s="138"/>
      <c r="F1" s="138"/>
      <c r="H1" s="52"/>
    </row>
    <row r="2" spans="1:8" s="51" customFormat="1" ht="18.75" customHeight="1">
      <c r="A2" s="126"/>
      <c r="B2" s="127" t="s">
        <v>29</v>
      </c>
      <c r="C2" s="143" t="s">
        <v>2</v>
      </c>
      <c r="D2" s="143" t="s">
        <v>30</v>
      </c>
      <c r="E2" s="139" t="s">
        <v>31</v>
      </c>
      <c r="F2" s="140"/>
      <c r="G2" s="53"/>
      <c r="H2" s="52"/>
    </row>
    <row r="3" spans="1:8" s="51" customFormat="1" ht="18.75" customHeight="1">
      <c r="A3" s="126"/>
      <c r="B3" s="128"/>
      <c r="C3" s="144"/>
      <c r="D3" s="144"/>
      <c r="E3" s="8" t="s">
        <v>32</v>
      </c>
      <c r="F3" s="9" t="s">
        <v>33</v>
      </c>
      <c r="H3" s="52"/>
    </row>
    <row r="4" spans="1:8" s="51" customFormat="1" ht="18.75" customHeight="1">
      <c r="A4" s="16" t="s">
        <v>34</v>
      </c>
      <c r="B4" s="8" t="s">
        <v>35</v>
      </c>
      <c r="C4" s="28">
        <v>52</v>
      </c>
      <c r="D4" s="28">
        <v>59</v>
      </c>
      <c r="E4" s="106">
        <f>C4-D4</f>
        <v>-7</v>
      </c>
      <c r="F4" s="70">
        <f>E4/D4*100</f>
        <v>-11.864406779661017</v>
      </c>
      <c r="G4" s="52"/>
      <c r="H4" s="54"/>
    </row>
    <row r="5" spans="1:8" s="51" customFormat="1" ht="18.75" customHeight="1">
      <c r="A5" s="16" t="s">
        <v>36</v>
      </c>
      <c r="B5" s="8" t="s">
        <v>35</v>
      </c>
      <c r="C5" s="28">
        <v>38</v>
      </c>
      <c r="D5" s="28">
        <v>45</v>
      </c>
      <c r="E5" s="106">
        <f aca="true" t="shared" si="0" ref="E5:E13">C5-D5</f>
        <v>-7</v>
      </c>
      <c r="F5" s="70">
        <f aca="true" t="shared" si="1" ref="F5:F13">E5/D5*100</f>
        <v>-15.555555555555555</v>
      </c>
      <c r="G5" s="52"/>
      <c r="H5" s="54"/>
    </row>
    <row r="6" spans="1:8" s="39" customFormat="1" ht="18.75" customHeight="1">
      <c r="A6" s="16" t="s">
        <v>37</v>
      </c>
      <c r="B6" s="8" t="s">
        <v>38</v>
      </c>
      <c r="C6" s="28">
        <v>8710</v>
      </c>
      <c r="D6" s="28">
        <v>8961</v>
      </c>
      <c r="E6" s="106">
        <f t="shared" si="0"/>
        <v>-251</v>
      </c>
      <c r="F6" s="70">
        <f t="shared" si="1"/>
        <v>-2.801026671130454</v>
      </c>
      <c r="G6" s="55"/>
      <c r="H6" s="54"/>
    </row>
    <row r="7" spans="1:8" s="39" customFormat="1" ht="18.75" customHeight="1">
      <c r="A7" s="16" t="s">
        <v>36</v>
      </c>
      <c r="B7" s="8" t="s">
        <v>38</v>
      </c>
      <c r="C7" s="33">
        <v>4671</v>
      </c>
      <c r="D7" s="33">
        <v>4352</v>
      </c>
      <c r="E7" s="106">
        <f t="shared" si="0"/>
        <v>319</v>
      </c>
      <c r="F7" s="70">
        <f t="shared" si="1"/>
        <v>7.329963235294118</v>
      </c>
      <c r="G7" s="55"/>
      <c r="H7" s="56"/>
    </row>
    <row r="8" spans="1:8" s="76" customFormat="1" ht="18.75" customHeight="1">
      <c r="A8" s="44" t="s">
        <v>39</v>
      </c>
      <c r="B8" s="106" t="s">
        <v>40</v>
      </c>
      <c r="C8" s="68">
        <v>1453679</v>
      </c>
      <c r="D8" s="68">
        <v>2015176.1</v>
      </c>
      <c r="E8" s="63">
        <f t="shared" si="0"/>
        <v>-561497.1000000001</v>
      </c>
      <c r="F8" s="70">
        <f t="shared" si="1"/>
        <v>-27.863425930865297</v>
      </c>
      <c r="G8" s="103"/>
      <c r="H8" s="107"/>
    </row>
    <row r="9" spans="1:8" s="76" customFormat="1" ht="18.75" customHeight="1">
      <c r="A9" s="44" t="s">
        <v>36</v>
      </c>
      <c r="B9" s="106" t="s">
        <v>40</v>
      </c>
      <c r="C9" s="68">
        <v>371658.2</v>
      </c>
      <c r="D9" s="68">
        <v>267901.1</v>
      </c>
      <c r="E9" s="63">
        <f t="shared" si="0"/>
        <v>103757.10000000003</v>
      </c>
      <c r="F9" s="70">
        <f t="shared" si="1"/>
        <v>38.729628209813264</v>
      </c>
      <c r="G9" s="103"/>
      <c r="H9" s="107"/>
    </row>
    <row r="10" spans="1:8" ht="18.75" customHeight="1">
      <c r="A10" s="16" t="s">
        <v>41</v>
      </c>
      <c r="B10" s="8" t="s">
        <v>40</v>
      </c>
      <c r="C10" s="28">
        <v>1817731</v>
      </c>
      <c r="D10" s="28">
        <v>1989149</v>
      </c>
      <c r="E10" s="63">
        <f t="shared" si="0"/>
        <v>-171418</v>
      </c>
      <c r="F10" s="70">
        <f t="shared" si="1"/>
        <v>-8.617655087678198</v>
      </c>
      <c r="H10" s="54"/>
    </row>
    <row r="11" spans="1:8" ht="18.75" customHeight="1">
      <c r="A11" s="16" t="s">
        <v>36</v>
      </c>
      <c r="B11" s="8" t="s">
        <v>40</v>
      </c>
      <c r="C11" s="28">
        <v>385921</v>
      </c>
      <c r="D11" s="28">
        <v>280335</v>
      </c>
      <c r="E11" s="106">
        <f t="shared" si="0"/>
        <v>105586</v>
      </c>
      <c r="F11" s="70">
        <f t="shared" si="1"/>
        <v>37.66422316157455</v>
      </c>
      <c r="H11" s="54"/>
    </row>
    <row r="12" spans="1:8" ht="18.75" customHeight="1">
      <c r="A12" s="16" t="s">
        <v>42</v>
      </c>
      <c r="B12" s="8" t="s">
        <v>40</v>
      </c>
      <c r="C12" s="28">
        <v>142471</v>
      </c>
      <c r="D12" s="28">
        <v>139023</v>
      </c>
      <c r="E12" s="106">
        <f t="shared" si="0"/>
        <v>3448</v>
      </c>
      <c r="F12" s="70">
        <f t="shared" si="1"/>
        <v>2.480165152528718</v>
      </c>
      <c r="H12" s="54"/>
    </row>
    <row r="13" spans="1:8" ht="18.75" customHeight="1">
      <c r="A13" s="16" t="s">
        <v>43</v>
      </c>
      <c r="B13" s="8" t="s">
        <v>40</v>
      </c>
      <c r="C13" s="28">
        <v>7869</v>
      </c>
      <c r="D13" s="28">
        <v>8155</v>
      </c>
      <c r="E13" s="106">
        <f t="shared" si="0"/>
        <v>-286</v>
      </c>
      <c r="F13" s="70">
        <f t="shared" si="1"/>
        <v>-3.507050889025138</v>
      </c>
      <c r="H13" s="54"/>
    </row>
    <row r="14" spans="1:6" ht="18" customHeight="1">
      <c r="A14" s="141" t="s">
        <v>96</v>
      </c>
      <c r="B14" s="142"/>
      <c r="C14" s="142"/>
      <c r="D14" s="142"/>
      <c r="E14" s="142"/>
      <c r="F14" s="142"/>
    </row>
    <row r="15" spans="1:6" ht="14.25">
      <c r="A15" s="57"/>
      <c r="B15" s="58"/>
      <c r="C15" s="59"/>
      <c r="D15" s="60">
        <v>37</v>
      </c>
      <c r="E15" s="59"/>
      <c r="F15" s="59"/>
    </row>
    <row r="23" spans="4:9" ht="14.25">
      <c r="D23" s="18"/>
      <c r="E23" s="19"/>
      <c r="F23" s="19"/>
      <c r="G23" s="19"/>
      <c r="H23" s="20"/>
      <c r="I23" s="18"/>
    </row>
  </sheetData>
  <sheetProtection/>
  <mergeCells count="7">
    <mergeCell ref="A1:F1"/>
    <mergeCell ref="E2:F2"/>
    <mergeCell ref="A14:F14"/>
    <mergeCell ref="A2:A3"/>
    <mergeCell ref="B2:B3"/>
    <mergeCell ref="C2:C3"/>
    <mergeCell ref="D2:D3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H12" sqref="H12"/>
    </sheetView>
  </sheetViews>
  <sheetFormatPr defaultColWidth="9.00390625" defaultRowHeight="14.25"/>
  <cols>
    <col min="1" max="1" width="27.875" style="39" customWidth="1"/>
    <col min="2" max="5" width="11.625" style="0" customWidth="1"/>
    <col min="6" max="6" width="9.125" style="0" customWidth="1"/>
    <col min="8" max="8" width="6.25390625" style="0" customWidth="1"/>
  </cols>
  <sheetData>
    <row r="1" spans="1:5" ht="33.75" customHeight="1">
      <c r="A1" s="145" t="s">
        <v>44</v>
      </c>
      <c r="B1" s="145"/>
      <c r="C1" s="145"/>
      <c r="D1" s="145"/>
      <c r="E1" s="145"/>
    </row>
    <row r="2" spans="4:5" ht="20.25" customHeight="1">
      <c r="D2" s="146" t="s">
        <v>45</v>
      </c>
      <c r="E2" s="146"/>
    </row>
    <row r="3" spans="1:6" s="1" customFormat="1" ht="18.75" customHeight="1">
      <c r="A3" s="147"/>
      <c r="B3" s="143" t="s">
        <v>2</v>
      </c>
      <c r="C3" s="143" t="s">
        <v>30</v>
      </c>
      <c r="D3" s="139" t="s">
        <v>31</v>
      </c>
      <c r="E3" s="140"/>
      <c r="F3" s="6"/>
    </row>
    <row r="4" spans="1:5" s="1" customFormat="1" ht="18.75" customHeight="1">
      <c r="A4" s="148"/>
      <c r="B4" s="144"/>
      <c r="C4" s="144"/>
      <c r="D4" s="8" t="s">
        <v>32</v>
      </c>
      <c r="E4" s="9" t="s">
        <v>33</v>
      </c>
    </row>
    <row r="5" spans="1:5" s="1" customFormat="1" ht="18.75" customHeight="1">
      <c r="A5" s="16" t="s">
        <v>46</v>
      </c>
      <c r="B5" s="28">
        <v>60</v>
      </c>
      <c r="C5" s="28">
        <v>67</v>
      </c>
      <c r="D5" s="8">
        <f>B5-C5</f>
        <v>-7</v>
      </c>
      <c r="E5" s="25">
        <f>D5/C5*100</f>
        <v>-10.44776119402985</v>
      </c>
    </row>
    <row r="6" spans="1:5" s="1" customFormat="1" ht="18.75" customHeight="1">
      <c r="A6" s="16" t="s">
        <v>47</v>
      </c>
      <c r="B6" s="28"/>
      <c r="C6" s="28"/>
      <c r="D6" s="8"/>
      <c r="E6" s="25"/>
    </row>
    <row r="7" spans="1:5" s="1" customFormat="1" ht="18.75" customHeight="1">
      <c r="A7" s="16" t="s">
        <v>48</v>
      </c>
      <c r="B7" s="28"/>
      <c r="C7" s="28"/>
      <c r="D7" s="8"/>
      <c r="E7" s="25"/>
    </row>
    <row r="8" spans="1:5" s="1" customFormat="1" ht="18.75" customHeight="1">
      <c r="A8" s="16" t="s">
        <v>49</v>
      </c>
      <c r="B8" s="33">
        <v>10</v>
      </c>
      <c r="C8" s="33">
        <v>11</v>
      </c>
      <c r="D8" s="8">
        <f>B8-C8</f>
        <v>-1</v>
      </c>
      <c r="E8" s="25">
        <f>D8/C8*100</f>
        <v>-9.090909090909092</v>
      </c>
    </row>
    <row r="9" spans="1:5" s="1" customFormat="1" ht="18.75" customHeight="1">
      <c r="A9" s="16" t="s">
        <v>50</v>
      </c>
      <c r="B9" s="28">
        <v>50</v>
      </c>
      <c r="C9" s="28">
        <v>56</v>
      </c>
      <c r="D9" s="8">
        <f>B9-C9</f>
        <v>-6</v>
      </c>
      <c r="E9" s="25">
        <f>D9/C9*100</f>
        <v>-10.714285714285714</v>
      </c>
    </row>
    <row r="10" spans="1:5" s="1" customFormat="1" ht="18.75" customHeight="1">
      <c r="A10" s="16"/>
      <c r="B10" s="28"/>
      <c r="C10" s="28"/>
      <c r="D10" s="8"/>
      <c r="E10" s="25"/>
    </row>
    <row r="11" spans="1:5" s="1" customFormat="1" ht="11.25" customHeight="1">
      <c r="A11" s="16"/>
      <c r="B11" s="28"/>
      <c r="C11" s="28"/>
      <c r="D11" s="8"/>
      <c r="E11" s="25"/>
    </row>
    <row r="12" spans="1:5" s="1" customFormat="1" ht="18.75" customHeight="1">
      <c r="A12" s="16" t="s">
        <v>51</v>
      </c>
      <c r="B12" s="24">
        <v>11800</v>
      </c>
      <c r="C12" s="24">
        <v>11951</v>
      </c>
      <c r="D12" s="8">
        <f>B12-C12</f>
        <v>-151</v>
      </c>
      <c r="E12" s="25">
        <f>D12/C12*100</f>
        <v>-1.2634925947619446</v>
      </c>
    </row>
    <row r="13" spans="1:7" s="1" customFormat="1" ht="18.75" customHeight="1">
      <c r="A13" s="16" t="s">
        <v>52</v>
      </c>
      <c r="B13" s="28"/>
      <c r="C13" s="28"/>
      <c r="D13" s="8"/>
      <c r="E13" s="25"/>
      <c r="G13" s="49"/>
    </row>
    <row r="14" spans="1:5" s="1" customFormat="1" ht="18.75" customHeight="1">
      <c r="A14" s="16" t="s">
        <v>53</v>
      </c>
      <c r="B14" s="28"/>
      <c r="C14" s="28"/>
      <c r="D14" s="8"/>
      <c r="E14" s="25"/>
    </row>
    <row r="15" spans="1:5" s="1" customFormat="1" ht="18.75" customHeight="1">
      <c r="A15" s="16" t="s">
        <v>54</v>
      </c>
      <c r="B15" s="28">
        <v>2515</v>
      </c>
      <c r="C15" s="28">
        <v>2607</v>
      </c>
      <c r="D15" s="8">
        <f>B15-C15</f>
        <v>-92</v>
      </c>
      <c r="E15" s="25">
        <f>D15/C15*100</f>
        <v>-3.528960490985807</v>
      </c>
    </row>
    <row r="16" spans="1:5" s="1" customFormat="1" ht="18.75" customHeight="1">
      <c r="A16" s="16" t="s">
        <v>55</v>
      </c>
      <c r="B16" s="28">
        <v>9285</v>
      </c>
      <c r="C16" s="28">
        <f>C12-C15</f>
        <v>9344</v>
      </c>
      <c r="D16" s="8">
        <f>B16-C16</f>
        <v>-59</v>
      </c>
      <c r="E16" s="25">
        <f>D16/C16*100</f>
        <v>-0.6314212328767124</v>
      </c>
    </row>
    <row r="17" spans="1:5" s="1" customFormat="1" ht="18.75" customHeight="1">
      <c r="A17" s="16"/>
      <c r="B17" s="8"/>
      <c r="C17" s="8"/>
      <c r="D17" s="8"/>
      <c r="E17" s="25"/>
    </row>
    <row r="18" spans="1:6" ht="19.5" customHeight="1">
      <c r="A18" s="18" t="s">
        <v>56</v>
      </c>
      <c r="B18" s="19"/>
      <c r="C18" s="19"/>
      <c r="D18" s="19"/>
      <c r="E18" s="20"/>
      <c r="F18" s="18"/>
    </row>
    <row r="19" spans="1:3" ht="14.25">
      <c r="A19" s="50"/>
      <c r="C19" s="21">
        <v>38</v>
      </c>
    </row>
    <row r="20" ht="14.25">
      <c r="C20" s="22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5" sqref="E25"/>
    </sheetView>
  </sheetViews>
  <sheetFormatPr defaultColWidth="9.00390625" defaultRowHeight="14.25"/>
  <cols>
    <col min="1" max="1" width="29.75390625" style="0" customWidth="1"/>
    <col min="2" max="5" width="11.625" style="0" customWidth="1"/>
    <col min="6" max="6" width="14.375" style="0" customWidth="1"/>
    <col min="7" max="7" width="16.50390625" style="0" customWidth="1"/>
  </cols>
  <sheetData>
    <row r="1" spans="1:6" ht="33.75" customHeight="1">
      <c r="A1" s="145" t="s">
        <v>57</v>
      </c>
      <c r="B1" s="145"/>
      <c r="C1" s="145"/>
      <c r="D1" s="145"/>
      <c r="E1" s="145"/>
      <c r="F1" s="6"/>
    </row>
    <row r="2" spans="4:5" s="39" customFormat="1" ht="20.25" customHeight="1">
      <c r="D2" s="146" t="s">
        <v>58</v>
      </c>
      <c r="E2" s="146"/>
    </row>
    <row r="3" spans="1:5" s="1" customFormat="1" ht="18.75" customHeight="1">
      <c r="A3" s="151"/>
      <c r="B3" s="143" t="s">
        <v>2</v>
      </c>
      <c r="C3" s="143" t="s">
        <v>30</v>
      </c>
      <c r="D3" s="139" t="s">
        <v>31</v>
      </c>
      <c r="E3" s="140"/>
    </row>
    <row r="4" spans="1:6" s="1" customFormat="1" ht="18.75" customHeight="1">
      <c r="A4" s="151"/>
      <c r="B4" s="144"/>
      <c r="C4" s="144"/>
      <c r="D4" s="8" t="s">
        <v>32</v>
      </c>
      <c r="E4" s="9" t="s">
        <v>33</v>
      </c>
      <c r="F4" s="7"/>
    </row>
    <row r="5" spans="1:9" s="1" customFormat="1" ht="18.75" customHeight="1">
      <c r="A5" s="16" t="s">
        <v>59</v>
      </c>
      <c r="B5" s="24">
        <v>1680963</v>
      </c>
      <c r="C5" s="24">
        <v>1992636</v>
      </c>
      <c r="D5" s="8">
        <f>B5-C5</f>
        <v>-311673</v>
      </c>
      <c r="E5" s="25">
        <f>D5/C5*100</f>
        <v>-15.641241049544421</v>
      </c>
      <c r="F5" s="29"/>
      <c r="I5" s="39"/>
    </row>
    <row r="6" spans="1:9" s="1" customFormat="1" ht="18.75" customHeight="1">
      <c r="A6" s="41" t="s">
        <v>60</v>
      </c>
      <c r="B6" s="33"/>
      <c r="C6" s="33"/>
      <c r="D6" s="8"/>
      <c r="E6" s="25"/>
      <c r="F6" s="29"/>
      <c r="I6" s="39"/>
    </row>
    <row r="7" spans="1:6" s="1" customFormat="1" ht="18.75" customHeight="1">
      <c r="A7" s="41" t="s">
        <v>61</v>
      </c>
      <c r="B7" s="28"/>
      <c r="C7" s="28"/>
      <c r="D7" s="8"/>
      <c r="E7" s="25"/>
      <c r="F7" s="7"/>
    </row>
    <row r="8" spans="1:6" s="1" customFormat="1" ht="18.75" customHeight="1">
      <c r="A8" s="41" t="s">
        <v>62</v>
      </c>
      <c r="B8" s="8">
        <v>210848</v>
      </c>
      <c r="C8" s="8">
        <v>211829</v>
      </c>
      <c r="D8" s="8">
        <f>B8-C8</f>
        <v>-981</v>
      </c>
      <c r="E8" s="25">
        <f>D8/C8*100</f>
        <v>-0.463109394842066</v>
      </c>
      <c r="F8" s="42"/>
    </row>
    <row r="9" spans="1:6" s="1" customFormat="1" ht="18.75" customHeight="1">
      <c r="A9" s="41" t="s">
        <v>63</v>
      </c>
      <c r="B9" s="28">
        <v>1470115</v>
      </c>
      <c r="C9" s="28">
        <f>C5-C8</f>
        <v>1780807</v>
      </c>
      <c r="D9" s="8">
        <f>B9-C9</f>
        <v>-310692</v>
      </c>
      <c r="E9" s="25">
        <f>D9/C9*100</f>
        <v>-17.446696918868803</v>
      </c>
      <c r="F9" s="7"/>
    </row>
    <row r="10" spans="1:6" s="1" customFormat="1" ht="18.75" customHeight="1">
      <c r="A10" s="13"/>
      <c r="B10" s="28"/>
      <c r="C10" s="28"/>
      <c r="D10" s="8"/>
      <c r="E10" s="25"/>
      <c r="F10" s="149"/>
    </row>
    <row r="11" spans="1:6" s="1" customFormat="1" ht="9" customHeight="1">
      <c r="A11" s="16"/>
      <c r="B11" s="28"/>
      <c r="C11" s="28"/>
      <c r="D11" s="28"/>
      <c r="E11" s="25"/>
      <c r="F11" s="149"/>
    </row>
    <row r="12" spans="1:7" s="40" customFormat="1" ht="18.75" customHeight="1">
      <c r="A12" s="44" t="s">
        <v>64</v>
      </c>
      <c r="B12" s="108">
        <v>1587321.9</v>
      </c>
      <c r="C12" s="108">
        <v>1908694.05</v>
      </c>
      <c r="D12" s="106">
        <f>B12-C12</f>
        <v>-321372.15000000014</v>
      </c>
      <c r="E12" s="70">
        <f>D12/C12*100</f>
        <v>-16.83727939530173</v>
      </c>
      <c r="F12" s="150"/>
      <c r="G12" s="46"/>
    </row>
    <row r="13" spans="1:7" s="40" customFormat="1" ht="18.75" customHeight="1">
      <c r="A13" s="47" t="s">
        <v>60</v>
      </c>
      <c r="B13" s="68"/>
      <c r="C13" s="68"/>
      <c r="D13" s="63"/>
      <c r="E13" s="70"/>
      <c r="F13" s="150"/>
      <c r="G13" s="46"/>
    </row>
    <row r="14" spans="1:7" s="40" customFormat="1" ht="18.75" customHeight="1">
      <c r="A14" s="47" t="s">
        <v>61</v>
      </c>
      <c r="B14" s="63"/>
      <c r="C14" s="63"/>
      <c r="D14" s="63"/>
      <c r="E14" s="70"/>
      <c r="F14" s="150"/>
      <c r="G14" s="46"/>
    </row>
    <row r="15" spans="1:7" s="40" customFormat="1" ht="18.75" customHeight="1">
      <c r="A15" s="47" t="s">
        <v>62</v>
      </c>
      <c r="B15" s="63">
        <v>205869.48</v>
      </c>
      <c r="C15" s="63">
        <v>201691.35</v>
      </c>
      <c r="D15" s="106">
        <f>B15-C15</f>
        <v>4178.130000000005</v>
      </c>
      <c r="E15" s="70">
        <f>D15/C15*100</f>
        <v>2.071546449562663</v>
      </c>
      <c r="F15" s="150"/>
      <c r="G15" s="46"/>
    </row>
    <row r="16" spans="1:7" s="40" customFormat="1" ht="18.75" customHeight="1">
      <c r="A16" s="47" t="s">
        <v>63</v>
      </c>
      <c r="B16" s="63">
        <f>B12-B15</f>
        <v>1381452.42</v>
      </c>
      <c r="C16" s="63">
        <v>1707002.7</v>
      </c>
      <c r="D16" s="106">
        <f>B16-C16</f>
        <v>-325550.28</v>
      </c>
      <c r="E16" s="70">
        <f>D16/C16*100</f>
        <v>-19.071456653232012</v>
      </c>
      <c r="F16" s="46"/>
      <c r="G16" s="46"/>
    </row>
    <row r="17" spans="1:5" s="1" customFormat="1" ht="18.75" customHeight="1">
      <c r="A17" s="16"/>
      <c r="B17" s="48"/>
      <c r="C17" s="48"/>
      <c r="D17" s="48"/>
      <c r="E17" s="37"/>
    </row>
    <row r="18" spans="1:5" ht="18" customHeight="1">
      <c r="A18" s="18" t="s">
        <v>56</v>
      </c>
      <c r="B18" s="19"/>
      <c r="C18" s="19"/>
      <c r="D18" s="19"/>
      <c r="E18" s="20"/>
    </row>
    <row r="19" ht="23.25" customHeight="1">
      <c r="C19" s="21">
        <v>39</v>
      </c>
    </row>
  </sheetData>
  <sheetProtection/>
  <mergeCells count="7">
    <mergeCell ref="F10:F15"/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9" sqref="F19"/>
    </sheetView>
  </sheetViews>
  <sheetFormatPr defaultColWidth="9.00390625" defaultRowHeight="14.25"/>
  <cols>
    <col min="1" max="1" width="25.125" style="0" customWidth="1"/>
    <col min="2" max="2" width="11.625" style="32" customWidth="1"/>
    <col min="3" max="5" width="11.625" style="0" customWidth="1"/>
    <col min="6" max="6" width="15.125" style="0" customWidth="1"/>
  </cols>
  <sheetData>
    <row r="1" spans="1:5" ht="33.75" customHeight="1">
      <c r="A1" s="145" t="s">
        <v>65</v>
      </c>
      <c r="B1" s="152"/>
      <c r="C1" s="145"/>
      <c r="D1" s="145"/>
      <c r="E1" s="145"/>
    </row>
    <row r="2" spans="4:6" ht="20.25" customHeight="1">
      <c r="D2" s="146" t="s">
        <v>58</v>
      </c>
      <c r="E2" s="146"/>
      <c r="F2" s="6"/>
    </row>
    <row r="3" spans="1:5" s="1" customFormat="1" ht="18.75" customHeight="1">
      <c r="A3" s="147"/>
      <c r="B3" s="143" t="s">
        <v>2</v>
      </c>
      <c r="C3" s="143" t="s">
        <v>30</v>
      </c>
      <c r="D3" s="139" t="s">
        <v>31</v>
      </c>
      <c r="E3" s="140"/>
    </row>
    <row r="4" spans="1:6" s="1" customFormat="1" ht="18.75" customHeight="1">
      <c r="A4" s="148"/>
      <c r="B4" s="144"/>
      <c r="C4" s="144"/>
      <c r="D4" s="8" t="s">
        <v>32</v>
      </c>
      <c r="E4" s="9" t="s">
        <v>33</v>
      </c>
      <c r="F4" s="7"/>
    </row>
    <row r="5" spans="1:6" s="1" customFormat="1" ht="18.75" customHeight="1">
      <c r="A5" s="16" t="s">
        <v>66</v>
      </c>
      <c r="B5" s="33">
        <v>1775741</v>
      </c>
      <c r="C5" s="33">
        <v>1775115</v>
      </c>
      <c r="D5" s="8">
        <f>B5-C5</f>
        <v>626</v>
      </c>
      <c r="E5" s="25">
        <f>D5/C5*100</f>
        <v>0.03526532083836822</v>
      </c>
      <c r="F5" s="29"/>
    </row>
    <row r="6" spans="1:6" s="1" customFormat="1" ht="18.75" customHeight="1">
      <c r="A6" s="13" t="s">
        <v>67</v>
      </c>
      <c r="B6" s="33"/>
      <c r="C6" s="33"/>
      <c r="D6" s="8"/>
      <c r="E6" s="25"/>
      <c r="F6" s="29"/>
    </row>
    <row r="7" spans="1:6" s="1" customFormat="1" ht="18.75" customHeight="1">
      <c r="A7" s="13" t="s">
        <v>68</v>
      </c>
      <c r="B7" s="28"/>
      <c r="C7" s="28"/>
      <c r="D7" s="8"/>
      <c r="E7" s="25"/>
      <c r="F7" s="7"/>
    </row>
    <row r="8" spans="1:6" s="1" customFormat="1" ht="18.75" customHeight="1">
      <c r="A8" s="13" t="s">
        <v>69</v>
      </c>
      <c r="B8" s="28">
        <v>152203</v>
      </c>
      <c r="C8" s="28">
        <v>147141</v>
      </c>
      <c r="D8" s="8">
        <f aca="true" t="shared" si="0" ref="D8:D16">B8-C8</f>
        <v>5062</v>
      </c>
      <c r="E8" s="25">
        <f aca="true" t="shared" si="1" ref="E8:E16">D8/C8*100</f>
        <v>3.440237595231784</v>
      </c>
      <c r="F8" s="7"/>
    </row>
    <row r="9" spans="1:6" s="1" customFormat="1" ht="18.75" customHeight="1">
      <c r="A9" s="13" t="s">
        <v>70</v>
      </c>
      <c r="B9" s="28">
        <v>1623538</v>
      </c>
      <c r="C9" s="28">
        <f>C5-C8</f>
        <v>1627974</v>
      </c>
      <c r="D9" s="8">
        <f t="shared" si="0"/>
        <v>-4436</v>
      </c>
      <c r="E9" s="25">
        <f t="shared" si="1"/>
        <v>-0.272485924222377</v>
      </c>
      <c r="F9" s="7"/>
    </row>
    <row r="10" spans="1:6" s="1" customFormat="1" ht="18.75" customHeight="1">
      <c r="A10" s="13"/>
      <c r="B10" s="28"/>
      <c r="C10" s="28"/>
      <c r="D10" s="8"/>
      <c r="E10" s="25"/>
      <c r="F10" s="7"/>
    </row>
    <row r="11" spans="1:6" s="1" customFormat="1" ht="10.5" customHeight="1">
      <c r="A11" s="5"/>
      <c r="B11" s="28"/>
      <c r="C11" s="28"/>
      <c r="D11" s="8"/>
      <c r="E11" s="25"/>
      <c r="F11" s="7"/>
    </row>
    <row r="12" spans="1:6" s="1" customFormat="1" ht="18.75" customHeight="1">
      <c r="A12" s="38" t="s">
        <v>71</v>
      </c>
      <c r="B12" s="33">
        <v>3208024</v>
      </c>
      <c r="C12" s="33">
        <v>3324568</v>
      </c>
      <c r="D12" s="8">
        <f t="shared" si="0"/>
        <v>-116544</v>
      </c>
      <c r="E12" s="25">
        <f t="shared" si="1"/>
        <v>-3.505538163153829</v>
      </c>
      <c r="F12" s="29"/>
    </row>
    <row r="13" spans="1:6" s="1" customFormat="1" ht="18.75" customHeight="1">
      <c r="A13" s="13" t="s">
        <v>24</v>
      </c>
      <c r="B13" s="28"/>
      <c r="C13" s="28"/>
      <c r="D13" s="8"/>
      <c r="E13" s="25"/>
      <c r="F13" s="29"/>
    </row>
    <row r="14" spans="1:6" s="1" customFormat="1" ht="18.75" customHeight="1">
      <c r="A14" s="13" t="s">
        <v>25</v>
      </c>
      <c r="B14" s="28"/>
      <c r="C14" s="28"/>
      <c r="D14" s="8"/>
      <c r="E14" s="25"/>
      <c r="F14" s="7"/>
    </row>
    <row r="15" spans="1:6" s="1" customFormat="1" ht="18.75" customHeight="1">
      <c r="A15" s="13" t="s">
        <v>26</v>
      </c>
      <c r="B15" s="28">
        <v>277671</v>
      </c>
      <c r="C15" s="28">
        <v>286132</v>
      </c>
      <c r="D15" s="8">
        <f t="shared" si="0"/>
        <v>-8461</v>
      </c>
      <c r="E15" s="25">
        <f t="shared" si="1"/>
        <v>-2.9570268267792486</v>
      </c>
      <c r="F15" s="7"/>
    </row>
    <row r="16" spans="1:6" s="1" customFormat="1" ht="18.75" customHeight="1">
      <c r="A16" s="13" t="s">
        <v>27</v>
      </c>
      <c r="B16" s="28">
        <v>2930353</v>
      </c>
      <c r="C16" s="28">
        <f>C12-C15</f>
        <v>3038436</v>
      </c>
      <c r="D16" s="8">
        <f t="shared" si="0"/>
        <v>-108083</v>
      </c>
      <c r="E16" s="25">
        <f t="shared" si="1"/>
        <v>-3.5571919237397136</v>
      </c>
      <c r="F16" s="7"/>
    </row>
    <row r="17" spans="1:6" s="1" customFormat="1" ht="18.75" customHeight="1">
      <c r="A17" s="16"/>
      <c r="B17" s="34"/>
      <c r="C17" s="34"/>
      <c r="D17" s="30"/>
      <c r="E17" s="31"/>
      <c r="F17" s="7"/>
    </row>
    <row r="18" spans="1:6" ht="20.25" customHeight="1">
      <c r="A18" s="18" t="s">
        <v>56</v>
      </c>
      <c r="B18" s="19"/>
      <c r="C18" s="19"/>
      <c r="D18" s="19"/>
      <c r="E18" s="20"/>
      <c r="F18" s="18"/>
    </row>
    <row r="19" ht="21" customHeight="1">
      <c r="C19" s="21">
        <v>40</v>
      </c>
    </row>
    <row r="20" ht="14.25">
      <c r="C20" s="22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9" sqref="F9"/>
    </sheetView>
  </sheetViews>
  <sheetFormatPr defaultColWidth="9.00390625" defaultRowHeight="14.25"/>
  <cols>
    <col min="1" max="1" width="25.125" style="0" customWidth="1"/>
    <col min="2" max="2" width="11.625" style="32" customWidth="1"/>
    <col min="3" max="5" width="11.625" style="0" customWidth="1"/>
    <col min="6" max="6" width="13.00390625" style="0" customWidth="1"/>
  </cols>
  <sheetData>
    <row r="1" spans="1:5" ht="34.5" customHeight="1">
      <c r="A1" s="145" t="s">
        <v>72</v>
      </c>
      <c r="B1" s="152"/>
      <c r="C1" s="145"/>
      <c r="D1" s="145"/>
      <c r="E1" s="145"/>
    </row>
    <row r="2" spans="4:6" ht="20.25" customHeight="1">
      <c r="D2" s="146" t="s">
        <v>58</v>
      </c>
      <c r="E2" s="146"/>
      <c r="F2" s="6"/>
    </row>
    <row r="3" spans="1:5" s="1" customFormat="1" ht="18.75" customHeight="1">
      <c r="A3" s="147"/>
      <c r="B3" s="143" t="s">
        <v>2</v>
      </c>
      <c r="C3" s="143" t="s">
        <v>30</v>
      </c>
      <c r="D3" s="139" t="s">
        <v>31</v>
      </c>
      <c r="E3" s="140"/>
    </row>
    <row r="4" spans="1:7" s="1" customFormat="1" ht="18.75" customHeight="1">
      <c r="A4" s="148"/>
      <c r="B4" s="144"/>
      <c r="C4" s="144"/>
      <c r="D4" s="8" t="s">
        <v>32</v>
      </c>
      <c r="E4" s="9" t="s">
        <v>33</v>
      </c>
      <c r="F4" s="7"/>
      <c r="G4" s="7"/>
    </row>
    <row r="5" spans="1:7" s="1" customFormat="1" ht="18.75" customHeight="1">
      <c r="A5" s="16" t="s">
        <v>73</v>
      </c>
      <c r="B5" s="33">
        <v>1263406</v>
      </c>
      <c r="C5" s="33">
        <v>1446712</v>
      </c>
      <c r="D5" s="8">
        <f>B5-C5</f>
        <v>-183306</v>
      </c>
      <c r="E5" s="25">
        <f>D5/C5*100</f>
        <v>-12.67052461028871</v>
      </c>
      <c r="F5" s="29"/>
      <c r="G5" s="7"/>
    </row>
    <row r="6" spans="1:7" s="1" customFormat="1" ht="18.75" customHeight="1">
      <c r="A6" s="13" t="s">
        <v>74</v>
      </c>
      <c r="B6" s="33"/>
      <c r="C6" s="33"/>
      <c r="D6" s="8"/>
      <c r="E6" s="25"/>
      <c r="F6" s="29"/>
      <c r="G6" s="7"/>
    </row>
    <row r="7" spans="1:7" s="1" customFormat="1" ht="18.75" customHeight="1">
      <c r="A7" s="13" t="s">
        <v>75</v>
      </c>
      <c r="B7" s="28"/>
      <c r="C7" s="28"/>
      <c r="D7" s="8"/>
      <c r="E7" s="25"/>
      <c r="F7" s="7"/>
      <c r="G7" s="7"/>
    </row>
    <row r="8" spans="1:7" s="1" customFormat="1" ht="18.75" customHeight="1">
      <c r="A8" s="13" t="s">
        <v>76</v>
      </c>
      <c r="B8" s="28">
        <v>151171</v>
      </c>
      <c r="C8" s="28">
        <v>158830</v>
      </c>
      <c r="D8" s="8">
        <f>B8-C8</f>
        <v>-7659</v>
      </c>
      <c r="E8" s="25">
        <f>D8/C8*100</f>
        <v>-4.822136875905056</v>
      </c>
      <c r="F8" s="7"/>
      <c r="G8" s="7"/>
    </row>
    <row r="9" spans="1:7" s="1" customFormat="1" ht="18.75" customHeight="1">
      <c r="A9" s="13" t="s">
        <v>77</v>
      </c>
      <c r="B9" s="28">
        <v>1112235</v>
      </c>
      <c r="C9" s="28">
        <f>C5-C8</f>
        <v>1287882</v>
      </c>
      <c r="D9" s="8">
        <f>B9-C9</f>
        <v>-175647</v>
      </c>
      <c r="E9" s="25">
        <f>D9/C9*100</f>
        <v>-13.638438925305268</v>
      </c>
      <c r="F9" s="7"/>
      <c r="G9" s="7"/>
    </row>
    <row r="10" spans="1:7" s="1" customFormat="1" ht="18.75" customHeight="1">
      <c r="A10" s="13"/>
      <c r="B10" s="28"/>
      <c r="C10" s="28"/>
      <c r="D10" s="28"/>
      <c r="E10" s="25"/>
      <c r="F10" s="7"/>
      <c r="G10" s="7"/>
    </row>
    <row r="11" spans="1:7" s="1" customFormat="1" ht="10.5" customHeight="1">
      <c r="A11" s="5"/>
      <c r="B11" s="28"/>
      <c r="C11" s="28"/>
      <c r="D11" s="28"/>
      <c r="E11" s="25"/>
      <c r="F11" s="7"/>
      <c r="G11" s="7"/>
    </row>
    <row r="12" spans="1:7" s="1" customFormat="1" ht="18.75" customHeight="1">
      <c r="A12" s="11" t="s">
        <v>78</v>
      </c>
      <c r="B12" s="33">
        <v>226779</v>
      </c>
      <c r="C12" s="33">
        <v>230642</v>
      </c>
      <c r="D12" s="8">
        <f>B12-C12</f>
        <v>-3863</v>
      </c>
      <c r="E12" s="25">
        <f>D12/C12*100</f>
        <v>-1.674890089402624</v>
      </c>
      <c r="F12" s="29"/>
      <c r="G12" s="7"/>
    </row>
    <row r="13" spans="1:7" s="1" customFormat="1" ht="18.75" customHeight="1">
      <c r="A13" s="13" t="s">
        <v>74</v>
      </c>
      <c r="B13" s="33"/>
      <c r="C13" s="33"/>
      <c r="D13" s="8"/>
      <c r="E13" s="25"/>
      <c r="F13" s="29"/>
      <c r="G13" s="7"/>
    </row>
    <row r="14" spans="1:7" s="1" customFormat="1" ht="18.75" customHeight="1">
      <c r="A14" s="13" t="s">
        <v>75</v>
      </c>
      <c r="B14" s="28"/>
      <c r="C14" s="28"/>
      <c r="D14" s="8"/>
      <c r="E14" s="25"/>
      <c r="F14" s="7"/>
      <c r="G14" s="7"/>
    </row>
    <row r="15" spans="1:6" s="1" customFormat="1" ht="18.75" customHeight="1">
      <c r="A15" s="13" t="s">
        <v>76</v>
      </c>
      <c r="B15" s="28">
        <v>32228</v>
      </c>
      <c r="C15" s="28">
        <v>23153</v>
      </c>
      <c r="D15" s="8">
        <f>B15-C15</f>
        <v>9075</v>
      </c>
      <c r="E15" s="25">
        <f>D15/C15*100</f>
        <v>39.19578456355548</v>
      </c>
      <c r="F15" s="7"/>
    </row>
    <row r="16" spans="1:6" s="1" customFormat="1" ht="18.75" customHeight="1">
      <c r="A16" s="13" t="s">
        <v>77</v>
      </c>
      <c r="B16" s="28">
        <v>194551</v>
      </c>
      <c r="C16" s="28">
        <f>C12-C15</f>
        <v>207489</v>
      </c>
      <c r="D16" s="8">
        <f>B16-C16</f>
        <v>-12938</v>
      </c>
      <c r="E16" s="25">
        <f>D16/C16*100</f>
        <v>-6.235511280116055</v>
      </c>
      <c r="F16" s="7"/>
    </row>
    <row r="17" spans="1:5" s="1" customFormat="1" ht="18.75" customHeight="1">
      <c r="A17" s="16"/>
      <c r="B17" s="34"/>
      <c r="C17" s="35"/>
      <c r="D17" s="36"/>
      <c r="E17" s="37"/>
    </row>
    <row r="18" spans="1:6" ht="18.75" customHeight="1">
      <c r="A18" s="18" t="s">
        <v>56</v>
      </c>
      <c r="B18" s="19"/>
      <c r="C18" s="19"/>
      <c r="D18" s="19"/>
      <c r="E18" s="20"/>
      <c r="F18" s="18"/>
    </row>
    <row r="19" ht="21" customHeight="1">
      <c r="C19" s="21">
        <v>41</v>
      </c>
    </row>
    <row r="20" ht="14.25">
      <c r="C20" s="22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8" sqref="F8"/>
    </sheetView>
  </sheetViews>
  <sheetFormatPr defaultColWidth="9.00390625" defaultRowHeight="14.25"/>
  <cols>
    <col min="1" max="1" width="24.75390625" style="0" customWidth="1"/>
    <col min="2" max="5" width="11.625" style="0" customWidth="1"/>
    <col min="6" max="6" width="18.50390625" style="0" customWidth="1"/>
  </cols>
  <sheetData>
    <row r="1" spans="1:5" ht="30" customHeight="1">
      <c r="A1" s="145" t="s">
        <v>79</v>
      </c>
      <c r="B1" s="145"/>
      <c r="C1" s="145"/>
      <c r="D1" s="145"/>
      <c r="E1" s="145"/>
    </row>
    <row r="2" spans="4:6" ht="20.25" customHeight="1">
      <c r="D2" s="153" t="s">
        <v>80</v>
      </c>
      <c r="E2" s="153"/>
      <c r="F2" s="6"/>
    </row>
    <row r="3" spans="1:5" s="1" customFormat="1" ht="18.75" customHeight="1">
      <c r="A3" s="147"/>
      <c r="B3" s="143" t="s">
        <v>2</v>
      </c>
      <c r="C3" s="143" t="s">
        <v>30</v>
      </c>
      <c r="D3" s="139" t="s">
        <v>31</v>
      </c>
      <c r="E3" s="140"/>
    </row>
    <row r="4" spans="1:5" s="1" customFormat="1" ht="18.75" customHeight="1">
      <c r="A4" s="148"/>
      <c r="B4" s="144"/>
      <c r="C4" s="144"/>
      <c r="D4" s="8" t="s">
        <v>32</v>
      </c>
      <c r="E4" s="9" t="s">
        <v>33</v>
      </c>
    </row>
    <row r="5" spans="1:5" s="1" customFormat="1" ht="18.75" customHeight="1">
      <c r="A5" s="16" t="s">
        <v>81</v>
      </c>
      <c r="B5" s="24">
        <v>168378</v>
      </c>
      <c r="C5" s="24">
        <v>167480</v>
      </c>
      <c r="D5" s="8">
        <f>B5-C5</f>
        <v>898</v>
      </c>
      <c r="E5" s="25">
        <f>D5/C5*100</f>
        <v>0.5361834248865536</v>
      </c>
    </row>
    <row r="6" spans="1:6" s="1" customFormat="1" ht="18.75" customHeight="1">
      <c r="A6" s="13" t="s">
        <v>24</v>
      </c>
      <c r="B6" s="26"/>
      <c r="C6" s="26"/>
      <c r="D6" s="8"/>
      <c r="E6" s="25"/>
      <c r="F6" s="27"/>
    </row>
    <row r="7" spans="1:5" s="1" customFormat="1" ht="18.75" customHeight="1">
      <c r="A7" s="13" t="s">
        <v>25</v>
      </c>
      <c r="B7" s="26"/>
      <c r="C7" s="26"/>
      <c r="D7" s="8"/>
      <c r="E7" s="25"/>
    </row>
    <row r="8" spans="1:5" s="1" customFormat="1" ht="18.75" customHeight="1">
      <c r="A8" s="13" t="s">
        <v>26</v>
      </c>
      <c r="B8" s="26">
        <v>26246</v>
      </c>
      <c r="C8" s="26">
        <v>16710</v>
      </c>
      <c r="D8" s="8">
        <f>B8-C8</f>
        <v>9536</v>
      </c>
      <c r="E8" s="25">
        <f>D8/C8*100</f>
        <v>57.06762417713944</v>
      </c>
    </row>
    <row r="9" spans="1:6" s="1" customFormat="1" ht="18.75" customHeight="1">
      <c r="A9" s="13" t="s">
        <v>27</v>
      </c>
      <c r="B9" s="26">
        <v>142132</v>
      </c>
      <c r="C9" s="26">
        <f>C5-C8</f>
        <v>150770</v>
      </c>
      <c r="D9" s="8">
        <f>B9-C9</f>
        <v>-8638</v>
      </c>
      <c r="E9" s="25">
        <f>D9/C9*100</f>
        <v>-5.729256483385289</v>
      </c>
      <c r="F9" s="7"/>
    </row>
    <row r="10" spans="1:6" s="1" customFormat="1" ht="18.75" customHeight="1">
      <c r="A10" s="13"/>
      <c r="B10" s="26"/>
      <c r="C10" s="26"/>
      <c r="D10" s="28"/>
      <c r="E10" s="25"/>
      <c r="F10" s="7"/>
    </row>
    <row r="11" spans="1:6" s="1" customFormat="1" ht="18.75" customHeight="1">
      <c r="A11" s="11" t="s">
        <v>82</v>
      </c>
      <c r="B11" s="26">
        <v>18</v>
      </c>
      <c r="C11" s="26">
        <v>21</v>
      </c>
      <c r="D11" s="8">
        <f aca="true" t="shared" si="0" ref="D11:D16">B11-C11</f>
        <v>-3</v>
      </c>
      <c r="E11" s="25">
        <f aca="true" t="shared" si="1" ref="E11:E16">D11/C11*100</f>
        <v>-14.285714285714285</v>
      </c>
      <c r="F11" s="7"/>
    </row>
    <row r="12" spans="1:6" s="1" customFormat="1" ht="18.75" customHeight="1">
      <c r="A12" s="11" t="s">
        <v>83</v>
      </c>
      <c r="B12" s="24">
        <v>3052</v>
      </c>
      <c r="C12" s="24">
        <v>11996</v>
      </c>
      <c r="D12" s="8">
        <f t="shared" si="0"/>
        <v>-8944</v>
      </c>
      <c r="E12" s="25">
        <f t="shared" si="1"/>
        <v>-74.55818606202067</v>
      </c>
      <c r="F12" s="29"/>
    </row>
    <row r="13" spans="1:6" s="1" customFormat="1" ht="18.75" customHeight="1">
      <c r="A13" s="13" t="s">
        <v>67</v>
      </c>
      <c r="B13" s="26"/>
      <c r="C13" s="26"/>
      <c r="D13" s="8"/>
      <c r="E13" s="25"/>
      <c r="F13" s="29"/>
    </row>
    <row r="14" spans="1:6" s="1" customFormat="1" ht="18.75" customHeight="1">
      <c r="A14" s="13" t="s">
        <v>68</v>
      </c>
      <c r="B14" s="26"/>
      <c r="C14" s="26"/>
      <c r="D14" s="8"/>
      <c r="E14" s="25"/>
      <c r="F14" s="7"/>
    </row>
    <row r="15" spans="1:6" s="1" customFormat="1" ht="18.75" customHeight="1">
      <c r="A15" s="13" t="s">
        <v>69</v>
      </c>
      <c r="B15" s="26">
        <v>58</v>
      </c>
      <c r="C15" s="26">
        <v>8972</v>
      </c>
      <c r="D15" s="8">
        <f t="shared" si="0"/>
        <v>-8914</v>
      </c>
      <c r="E15" s="25">
        <f t="shared" si="1"/>
        <v>-99.35354436023182</v>
      </c>
      <c r="F15" s="7"/>
    </row>
    <row r="16" spans="1:6" s="1" customFormat="1" ht="18.75" customHeight="1">
      <c r="A16" s="13" t="s">
        <v>70</v>
      </c>
      <c r="B16" s="26">
        <v>2994</v>
      </c>
      <c r="C16" s="26">
        <f>C12-C15</f>
        <v>3024</v>
      </c>
      <c r="D16" s="8">
        <f t="shared" si="0"/>
        <v>-30</v>
      </c>
      <c r="E16" s="25">
        <f t="shared" si="1"/>
        <v>-0.992063492063492</v>
      </c>
      <c r="F16" s="7"/>
    </row>
    <row r="17" spans="1:6" s="1" customFormat="1" ht="18.75" customHeight="1">
      <c r="A17" s="16"/>
      <c r="B17" s="30"/>
      <c r="C17" s="30"/>
      <c r="D17" s="30"/>
      <c r="E17" s="31"/>
      <c r="F17" s="7"/>
    </row>
    <row r="18" spans="1:6" ht="20.25" customHeight="1">
      <c r="A18" s="18" t="s">
        <v>97</v>
      </c>
      <c r="B18" s="19"/>
      <c r="C18" s="19"/>
      <c r="D18" s="19"/>
      <c r="E18" s="20"/>
      <c r="F18" s="18"/>
    </row>
    <row r="19" ht="14.25">
      <c r="C19" s="21">
        <v>42</v>
      </c>
    </row>
    <row r="20" ht="14.25">
      <c r="C20" s="22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26.375" style="0" customWidth="1"/>
    <col min="2" max="2" width="10.125" style="2" customWidth="1"/>
    <col min="3" max="3" width="9.75390625" style="0" customWidth="1"/>
    <col min="4" max="6" width="10.125" style="0" customWidth="1"/>
    <col min="7" max="7" width="19.375" style="0" bestFit="1" customWidth="1"/>
    <col min="8" max="8" width="12.625" style="3" bestFit="1" customWidth="1"/>
    <col min="10" max="10" width="12.625" style="0" bestFit="1" customWidth="1"/>
  </cols>
  <sheetData>
    <row r="1" spans="1:6" ht="30" customHeight="1">
      <c r="A1" s="145" t="s">
        <v>84</v>
      </c>
      <c r="B1" s="145"/>
      <c r="C1" s="145"/>
      <c r="D1" s="145"/>
      <c r="E1" s="145"/>
      <c r="F1" s="145"/>
    </row>
    <row r="2" spans="5:16" ht="20.25" customHeight="1">
      <c r="E2" s="4"/>
      <c r="F2" s="4"/>
      <c r="I2" s="3"/>
      <c r="J2" s="3"/>
      <c r="K2" s="3"/>
      <c r="L2" s="3"/>
      <c r="M2" s="3"/>
      <c r="N2" s="3"/>
      <c r="O2" s="3"/>
      <c r="P2" s="3"/>
    </row>
    <row r="3" spans="1:16" s="1" customFormat="1" ht="18.75" customHeight="1">
      <c r="A3" s="147"/>
      <c r="B3" s="127" t="s">
        <v>85</v>
      </c>
      <c r="C3" s="143" t="s">
        <v>2</v>
      </c>
      <c r="D3" s="143" t="s">
        <v>30</v>
      </c>
      <c r="E3" s="139" t="s">
        <v>31</v>
      </c>
      <c r="F3" s="140"/>
      <c r="G3" s="6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18.75" customHeight="1">
      <c r="A4" s="148"/>
      <c r="B4" s="128"/>
      <c r="C4" s="144"/>
      <c r="D4" s="144"/>
      <c r="E4" s="8" t="s">
        <v>32</v>
      </c>
      <c r="F4" s="9" t="s">
        <v>33</v>
      </c>
      <c r="H4" s="10"/>
      <c r="I4" s="10"/>
      <c r="J4" s="10"/>
      <c r="K4" s="10"/>
      <c r="L4" s="10"/>
      <c r="M4" s="10"/>
      <c r="N4" s="10"/>
      <c r="O4" s="10"/>
      <c r="P4" s="7"/>
    </row>
    <row r="5" spans="1:16" s="1" customFormat="1" ht="18.75" customHeight="1">
      <c r="A5" s="15" t="s">
        <v>93</v>
      </c>
      <c r="B5" s="5" t="s">
        <v>33</v>
      </c>
      <c r="C5" s="109">
        <v>135.55</v>
      </c>
      <c r="D5" s="110">
        <v>100.56</v>
      </c>
      <c r="E5" s="12">
        <f aca="true" t="shared" si="0" ref="E5:E10">C5-D5</f>
        <v>34.99000000000001</v>
      </c>
      <c r="F5" s="12">
        <f>C5-D5</f>
        <v>34.99000000000001</v>
      </c>
      <c r="H5" s="7"/>
      <c r="I5" s="7"/>
      <c r="J5" s="7"/>
      <c r="K5" s="7"/>
      <c r="L5" s="7"/>
      <c r="M5" s="7"/>
      <c r="N5" s="7"/>
      <c r="O5" s="7"/>
      <c r="P5" s="7"/>
    </row>
    <row r="6" spans="1:16" s="1" customFormat="1" ht="18.75" customHeight="1">
      <c r="A6" s="14" t="s">
        <v>86</v>
      </c>
      <c r="B6" s="5" t="s">
        <v>33</v>
      </c>
      <c r="C6" s="109">
        <v>48.08</v>
      </c>
      <c r="D6" s="111">
        <v>62.83</v>
      </c>
      <c r="E6" s="12">
        <f t="shared" si="0"/>
        <v>-14.75</v>
      </c>
      <c r="F6" s="12">
        <f>C6-D6</f>
        <v>-14.75</v>
      </c>
      <c r="H6" s="7"/>
      <c r="I6" s="7"/>
      <c r="J6" s="7"/>
      <c r="K6" s="7"/>
      <c r="L6" s="7"/>
      <c r="M6" s="7"/>
      <c r="N6" s="7"/>
      <c r="O6" s="7"/>
      <c r="P6" s="7"/>
    </row>
    <row r="7" spans="1:8" s="1" customFormat="1" ht="18.75" customHeight="1">
      <c r="A7" s="15" t="s">
        <v>87</v>
      </c>
      <c r="B7" s="5" t="s">
        <v>88</v>
      </c>
      <c r="C7" s="109">
        <v>1.51</v>
      </c>
      <c r="D7" s="110">
        <v>1.61</v>
      </c>
      <c r="E7" s="12">
        <f t="shared" si="0"/>
        <v>-0.10000000000000009</v>
      </c>
      <c r="F7" s="12">
        <f>C7-D7</f>
        <v>-0.10000000000000009</v>
      </c>
      <c r="H7" s="7"/>
    </row>
    <row r="8" spans="1:8" s="1" customFormat="1" ht="18.75" customHeight="1">
      <c r="A8" s="15" t="s">
        <v>89</v>
      </c>
      <c r="B8" s="5" t="s">
        <v>33</v>
      </c>
      <c r="C8" s="109">
        <v>9.05</v>
      </c>
      <c r="D8" s="110">
        <v>8.35</v>
      </c>
      <c r="E8" s="12">
        <f t="shared" si="0"/>
        <v>0.7000000000000011</v>
      </c>
      <c r="F8" s="12">
        <f>C8-D8</f>
        <v>0.7000000000000011</v>
      </c>
      <c r="H8" s="7"/>
    </row>
    <row r="9" spans="1:8" s="112" customFormat="1" ht="18.75" customHeight="1">
      <c r="A9" s="114" t="s">
        <v>90</v>
      </c>
      <c r="B9" s="115" t="s">
        <v>91</v>
      </c>
      <c r="C9" s="116">
        <v>321867</v>
      </c>
      <c r="D9" s="116">
        <v>313357</v>
      </c>
      <c r="E9" s="117">
        <f t="shared" si="0"/>
        <v>8510</v>
      </c>
      <c r="F9" s="118">
        <f>E9/D9*100</f>
        <v>2.715752320835341</v>
      </c>
      <c r="H9" s="113"/>
    </row>
    <row r="10" spans="1:8" s="1" customFormat="1" ht="18.75" customHeight="1">
      <c r="A10" s="17" t="s">
        <v>92</v>
      </c>
      <c r="B10" s="8" t="s">
        <v>33</v>
      </c>
      <c r="C10" s="109">
        <v>96.2</v>
      </c>
      <c r="D10" s="111">
        <v>117.76</v>
      </c>
      <c r="E10" s="12">
        <f t="shared" si="0"/>
        <v>-21.560000000000002</v>
      </c>
      <c r="F10" s="12">
        <f>C10-D10</f>
        <v>-21.560000000000002</v>
      </c>
      <c r="H10" s="7"/>
    </row>
    <row r="11" spans="1:6" ht="14.25">
      <c r="A11" s="119" t="s">
        <v>98</v>
      </c>
      <c r="B11" s="120"/>
      <c r="C11" s="119"/>
      <c r="D11" s="121"/>
      <c r="E11" s="119"/>
      <c r="F11" s="119"/>
    </row>
    <row r="12" ht="14.25">
      <c r="C12" s="21">
        <v>43</v>
      </c>
    </row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94" right="0.75" top="0.7900000000000001" bottom="0.7900000000000001" header="0.51" footer="0.51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Administrator</cp:lastModifiedBy>
  <cp:lastPrinted>2021-04-08T08:19:35Z</cp:lastPrinted>
  <dcterms:created xsi:type="dcterms:W3CDTF">2000-06-13T02:36:52Z</dcterms:created>
  <dcterms:modified xsi:type="dcterms:W3CDTF">2022-04-18T09:46:28Z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E0CABD0D75BB4A73B1C6493BF5ED1D85</vt:lpwstr>
  </property>
</Properties>
</file>